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AQ10" i="4" s="1"/>
  <c r="T6" i="5"/>
  <c r="AI10" i="4" s="1"/>
  <c r="S6" i="5"/>
  <c r="R6" i="5"/>
  <c r="Q6" i="5"/>
  <c r="AI8" i="4" s="1"/>
  <c r="P6" i="5"/>
  <c r="Z10" i="4" s="1"/>
  <c r="O6" i="5"/>
  <c r="N6" i="5"/>
  <c r="J10" i="4" s="1"/>
  <c r="M6" i="5"/>
  <c r="B10" i="4" s="1"/>
  <c r="L6" i="5"/>
  <c r="Z8" i="4" s="1"/>
  <c r="K6" i="5"/>
  <c r="J6" i="5"/>
  <c r="I6" i="5"/>
  <c r="B8" i="4" s="1"/>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R10" i="4"/>
  <c r="AY8" i="4"/>
  <c r="AQ8" i="4"/>
  <c r="R8" i="4"/>
  <c r="J8"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<sst xmlns="http://schemas.openxmlformats.org/spreadsheetml/2006/main" count="217" uniqueCount="107">
  <si>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</si>
  <si>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</si>
  <si>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</si>
  <si>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</si>
  <si>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</si>
  <si>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</si>
  <si>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</si>
  <si>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</si>
  <si>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</si>
  <si>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</si>
  <si>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</si>
  <si>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</si>
  <si>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</si>
  <si>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</si>
  <si>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</si>
  <si>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</si>
  <si>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</si>
  <si>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</si>
  <si>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</si>
  <si>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</si>
  <si>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</si>
  <si>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</si>
  <si>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</si>
  <si>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</si>
  <si>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</si>
  <si>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</si>
  <si>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</si>
  <si>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</si>
  <si>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</si>
  <si>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</si>
  <si>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</si>
  <si>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</si>
  <si>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</si>
  <si>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</si>
  <si>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</si>
  <si>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</si>
  <si>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</si>
  <si>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</si>
  <si>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</si>
  <si>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</si>
  <si>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</si>
  <si>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</si>
  <si>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</si>
  <si>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</si>
  <si>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</si>
  <si>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</si>
  <si>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</si>
  <si>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</si>
  <si>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</si>
  <si>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</si>
  <si>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</si>
  <si>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</si>
  <si>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</si>
  <si>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</si>
  <si>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</si>
  <si>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</si>
  <si>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</si>
  <si>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</si>
  <si>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</si>
  <si>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</si>
  <si>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</si>
  <si>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</si>
  <si>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</si>
  <si>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</si>
  <si>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</si>
  <si>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</si>
  <si>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</si>
  <si>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</si>
  <si>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</si>
  <si>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</si>
  <si>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</si>
  <si>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</si>
  <si>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</si>
  <si>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</si>
  <si>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</si>
  <si>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</si>
  <si>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</si>
  <si>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</si>
  <si>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</si>
  <si>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</si>
  <si>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</si>
  <si>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</si>
  <si>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</si>
  <si>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</si>
  <si>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</si>
  <si>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</si>
  <si>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</si>
  <si>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</si>
  <si>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</si>
  <si>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</si>
  <si>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</si>
  <si>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</si>
  <si>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</si>
  <si>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智頭町</t>
  </si>
  <si>
    <t>法適用</t>
  </si>
  <si>
    <t>水道事業</t>
  </si>
  <si>
    <t>末端給水事業</t>
  </si>
  <si>
    <t>A9</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</si>
  <si>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</si>
  <si>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</si>
  <si>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</si>
  <si>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</si>
  <si>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</si>
  <si>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</si>
  <si>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H25年度が赤字となったが、累積欠損金もなく例年は黒字であり収入支出のバランスは取れている。
　また、短期の支払能力についても、減少傾向にあるものの、類似団体と比較しても非常に高く十分な支払能力を持っている。
　負債については、近年新たな企業債を借りていないため企業債残高は毎年減少しているが、給水収益も減少傾向であるが、経費に対する収益は類似団体と比較しても十分であり、他会計繰入金を受けていない。
　給水原価についても類似団体平均と比較しても、ほぼ同額である。
　施設利用率については、漏水が減少した影響で近年低下しているが類似団体とほぼ同程度である。しかし、有収率が向上しているが類似他団体と比較して低いため、維持管理、施設更新等で漏水を減少させているため、将来的にはさらに低下すると見込まれる。
</t>
    <rPh sb="4" eb="6">
      <t>ネンド</t>
    </rPh>
    <rPh sb="7" eb="9">
      <t>アカジ</t>
    </rPh>
    <rPh sb="15" eb="17">
      <t>ルイセキ</t>
    </rPh>
    <rPh sb="17" eb="20">
      <t>ケッソンキン</t>
    </rPh>
    <rPh sb="23" eb="25">
      <t>レイネン</t>
    </rPh>
    <rPh sb="26" eb="28">
      <t>クロジ</t>
    </rPh>
    <rPh sb="31" eb="33">
      <t>シュウニュウ</t>
    </rPh>
    <rPh sb="33" eb="35">
      <t>シシュツ</t>
    </rPh>
    <rPh sb="41" eb="42">
      <t>ト</t>
    </rPh>
    <rPh sb="52" eb="54">
      <t>タンキ</t>
    </rPh>
    <rPh sb="55" eb="57">
      <t>シハライ</t>
    </rPh>
    <rPh sb="57" eb="59">
      <t>ノウリョク</t>
    </rPh>
    <rPh sb="65" eb="67">
      <t>ゲンショウ</t>
    </rPh>
    <rPh sb="67" eb="69">
      <t>ケイコウ</t>
    </rPh>
    <rPh sb="76" eb="78">
      <t>ルイジ</t>
    </rPh>
    <rPh sb="78" eb="80">
      <t>ダンタイ</t>
    </rPh>
    <rPh sb="81" eb="83">
      <t>ヒカク</t>
    </rPh>
    <rPh sb="86" eb="88">
      <t>ヒジョウ</t>
    </rPh>
    <rPh sb="89" eb="90">
      <t>タカ</t>
    </rPh>
    <rPh sb="91" eb="93">
      <t>ジュウブン</t>
    </rPh>
    <rPh sb="94" eb="96">
      <t>シハライ</t>
    </rPh>
    <rPh sb="96" eb="98">
      <t>ノウリョク</t>
    </rPh>
    <rPh sb="99" eb="100">
      <t>モ</t>
    </rPh>
    <rPh sb="107" eb="109">
      <t>フサイ</t>
    </rPh>
    <rPh sb="115" eb="117">
      <t>キンネン</t>
    </rPh>
    <rPh sb="117" eb="118">
      <t>アラ</t>
    </rPh>
    <rPh sb="120" eb="123">
      <t>キギョウサイ</t>
    </rPh>
    <rPh sb="124" eb="125">
      <t>カ</t>
    </rPh>
    <rPh sb="132" eb="135">
      <t>キギョウサイ</t>
    </rPh>
    <rPh sb="135" eb="137">
      <t>ザンダカ</t>
    </rPh>
    <rPh sb="138" eb="140">
      <t>マイトシ</t>
    </rPh>
    <rPh sb="140" eb="142">
      <t>ゲンショウ</t>
    </rPh>
    <rPh sb="148" eb="150">
      <t>キュウスイ</t>
    </rPh>
    <rPh sb="150" eb="152">
      <t>シュウエキ</t>
    </rPh>
    <rPh sb="153" eb="155">
      <t>ゲンショウ</t>
    </rPh>
    <rPh sb="155" eb="157">
      <t>ケイコウ</t>
    </rPh>
    <rPh sb="162" eb="164">
      <t>ケイヒ</t>
    </rPh>
    <rPh sb="165" eb="166">
      <t>タイ</t>
    </rPh>
    <rPh sb="168" eb="170">
      <t>シュウエキ</t>
    </rPh>
    <rPh sb="171" eb="173">
      <t>ルイジ</t>
    </rPh>
    <rPh sb="173" eb="175">
      <t>ダンタイ</t>
    </rPh>
    <rPh sb="176" eb="178">
      <t>ヒカク</t>
    </rPh>
    <rPh sb="181" eb="183">
      <t>ジュウブン</t>
    </rPh>
    <rPh sb="187" eb="190">
      <t>タカイケイ</t>
    </rPh>
    <rPh sb="190" eb="193">
      <t>クリイレキン</t>
    </rPh>
    <rPh sb="194" eb="195">
      <t>ウ</t>
    </rPh>
    <rPh sb="203" eb="207">
      <t>キュウスイゲンカ</t>
    </rPh>
    <rPh sb="212" eb="214">
      <t>ルイジ</t>
    </rPh>
    <rPh sb="214" eb="216">
      <t>ダンタイ</t>
    </rPh>
    <rPh sb="216" eb="218">
      <t>ヘイキン</t>
    </rPh>
    <rPh sb="219" eb="221">
      <t>ヒカク</t>
    </rPh>
    <rPh sb="227" eb="229">
      <t>ドウガク</t>
    </rPh>
    <rPh sb="235" eb="237">
      <t>シセツ</t>
    </rPh>
    <rPh sb="237" eb="240">
      <t>リヨウリツ</t>
    </rPh>
    <rPh sb="246" eb="248">
      <t>ロウスイ</t>
    </rPh>
    <rPh sb="249" eb="251">
      <t>ゲンショウ</t>
    </rPh>
    <rPh sb="253" eb="255">
      <t>エイキョウ</t>
    </rPh>
    <rPh sb="256" eb="258">
      <t>キンネン</t>
    </rPh>
    <rPh sb="258" eb="260">
      <t>テイカ</t>
    </rPh>
    <rPh sb="265" eb="267">
      <t>ルイジ</t>
    </rPh>
    <rPh sb="267" eb="269">
      <t>ダンタイ</t>
    </rPh>
    <rPh sb="272" eb="275">
      <t>ドウテイド</t>
    </rPh>
    <rPh sb="283" eb="286">
      <t>ユウシュウリツ</t>
    </rPh>
    <rPh sb="287" eb="289">
      <t>コウジョウ</t>
    </rPh>
    <rPh sb="294" eb="296">
      <t>ルイジ</t>
    </rPh>
    <rPh sb="296" eb="299">
      <t>タダンタイ</t>
    </rPh>
    <rPh sb="300" eb="302">
      <t>ヒカク</t>
    </rPh>
    <rPh sb="304" eb="305">
      <t>ヒク</t>
    </rPh>
    <rPh sb="309" eb="311">
      <t>イジ</t>
    </rPh>
    <rPh sb="311" eb="313">
      <t>カンリ</t>
    </rPh>
    <rPh sb="314" eb="316">
      <t>シセツ</t>
    </rPh>
    <rPh sb="316" eb="318">
      <t>コウシン</t>
    </rPh>
    <rPh sb="318" eb="319">
      <t>トウ</t>
    </rPh>
    <rPh sb="320" eb="322">
      <t>ロウスイ</t>
    </rPh>
    <rPh sb="323" eb="325">
      <t>ゲンショウ</t>
    </rPh>
    <rPh sb="333" eb="336">
      <t>ショウライテキ</t>
    </rPh>
    <rPh sb="341" eb="343">
      <t>テイカ</t>
    </rPh>
    <rPh sb="346" eb="348">
      <t>ミコ</t>
    </rPh>
    <phoneticPr fontId="4"/>
  </si>
  <si>
    <t>　H26年に大規模な施設の増設を行ったため、管路経年化率が大きく減少したが、それでも類似他団体と比べると、高い数値であり老朽管の更新が十分とは言えない状況である。
　平成10年度頃から下水道工事に併せて管路更新を行ったが、近年はペースダウンしているため、更新計画を財政状況を十分に考慮のうえ作成し、老朽化に対応していきたい。</t>
    <rPh sb="4" eb="5">
      <t>ネン</t>
    </rPh>
    <rPh sb="6" eb="9">
      <t>ダイキボ</t>
    </rPh>
    <rPh sb="10" eb="12">
      <t>シセツ</t>
    </rPh>
    <rPh sb="13" eb="15">
      <t>ゾウセツ</t>
    </rPh>
    <rPh sb="16" eb="17">
      <t>オコナ</t>
    </rPh>
    <rPh sb="22" eb="24">
      <t>カンロ</t>
    </rPh>
    <rPh sb="24" eb="27">
      <t>ケイネンカ</t>
    </rPh>
    <rPh sb="27" eb="28">
      <t>リツ</t>
    </rPh>
    <rPh sb="29" eb="30">
      <t>オオ</t>
    </rPh>
    <rPh sb="32" eb="34">
      <t>ゲンショウ</t>
    </rPh>
    <rPh sb="42" eb="44">
      <t>ルイジ</t>
    </rPh>
    <rPh sb="44" eb="47">
      <t>タダンタイ</t>
    </rPh>
    <rPh sb="48" eb="49">
      <t>クラ</t>
    </rPh>
    <rPh sb="53" eb="54">
      <t>タカ</t>
    </rPh>
    <rPh sb="55" eb="57">
      <t>スウチ</t>
    </rPh>
    <rPh sb="60" eb="63">
      <t>ロウキュウカン</t>
    </rPh>
    <rPh sb="64" eb="66">
      <t>コウシン</t>
    </rPh>
    <rPh sb="67" eb="69">
      <t>ジュウブン</t>
    </rPh>
    <rPh sb="71" eb="72">
      <t>イ</t>
    </rPh>
    <rPh sb="75" eb="77">
      <t>ジョウキョウ</t>
    </rPh>
    <rPh sb="83" eb="85">
      <t>ヘイセイ</t>
    </rPh>
    <rPh sb="87" eb="89">
      <t>ネンド</t>
    </rPh>
    <phoneticPr fontId="4"/>
  </si>
  <si>
    <t>　老朽施設の更新には多額の費用がかかるため、自己財源のみではなく、企業債、補助金、繰入金等を十分に考慮した計画を作成し、経営に負担をかけないよう、バランスの取れた更新を行っていきたい。</t>
    <rPh sb="1" eb="3">
      <t>ロウキュウ</t>
    </rPh>
    <rPh sb="3" eb="5">
      <t>シセツ</t>
    </rPh>
    <rPh sb="6" eb="8">
      <t>コウシン</t>
    </rPh>
    <rPh sb="10" eb="12">
      <t>タガク</t>
    </rPh>
    <rPh sb="13" eb="15">
      <t>ヒヨウ</t>
    </rPh>
    <rPh sb="22" eb="24">
      <t>ジコ</t>
    </rPh>
    <rPh sb="24" eb="26">
      <t>ザイゲン</t>
    </rPh>
    <rPh sb="33" eb="36">
      <t>キギョウサイ</t>
    </rPh>
    <rPh sb="37" eb="40">
      <t>ホジョキン</t>
    </rPh>
    <rPh sb="41" eb="44">
      <t>クリイレキン</t>
    </rPh>
    <rPh sb="44" eb="45">
      <t>トウ</t>
    </rPh>
    <rPh sb="46" eb="48">
      <t>ジュウブン</t>
    </rPh>
    <rPh sb="49" eb="51">
      <t>コウリョ</t>
    </rPh>
    <rPh sb="53" eb="55">
      <t>ケイカク</t>
    </rPh>
    <rPh sb="56" eb="58">
      <t>サクセイ</t>
    </rPh>
    <rPh sb="60" eb="62">
      <t>ケイエイ</t>
    </rPh>
    <rPh sb="63" eb="65">
      <t>フタン</t>
    </rPh>
    <rPh sb="78" eb="79">
      <t>ト</t>
    </rPh>
    <rPh sb="81" eb="83">
      <t>コウシン</t>
    </rPh>
    <rPh sb="84" eb="85">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</si>
</sst>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formatCode="#,##0.00;&quot;△&quot;#,##0.00">
                  <c:v>0</c:v>
                </c:pt>
                <c:pt idx="1">
                  <c:v>1.28</c:v>
                </c:pt>
                <c:pt idx="2" formatCode="#,##0.00;&quot;△&quot;#,##0.00">
                  <c:v>0</c:v>
                </c:pt>
                <c:pt idx="3">
                  <c:v>1.17</c:v>
                </c:pt>
                <c:pt idx="4" formatCode="#,##0.00;&quot;△&quot;#,##0.00">
                  <c:v>0</c:v>
                </c:pt>
              </c:numCache>
            </c:numRef>
          </c:val>
        </c:ser>
        <c:dLbls>
          <c:showLegendKey val="0"/>
          <c:showVal val="0"/>
          <c:showCatName val="0"/>
          <c:showSerName val="0"/>
          <c:showPercent val="0"/>
          <c:showBubbleSize val="0"/>
        </c:dLbls>
        <c:gapWidth val="150"/>
        <c:axId val="67175936"/>
        <c:axId val="92220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1.92</c:v>
                </c:pt>
                <c:pt idx="1">
                  <c:v>0.5</c:v>
                </c:pt>
                <c:pt idx="2">
                  <c:v>0.62</c:v>
                </c:pt>
                <c:pt idx="3">
                  <c:v>0.23</c:v>
                </c:pt>
                <c:pt idx="4">
                  <c:v>0.34</c:v>
                </c:pt>
              </c:numCache>
            </c:numRef>
          </c:val>
          <c:smooth val="0"/>
        </c:ser>
        <c:dLbls>
          <c:showLegendKey val="0"/>
          <c:showVal val="0"/>
          <c:showCatName val="0"/>
          <c:showSerName val="0"/>
          <c:showPercent val="0"/>
          <c:showBubbleSize val="0"/>
        </c:dLbls>
        <c:marker val="1"/>
        <c:smooth val="0"/>
        <c:axId val="67175936"/>
        <c:axId val="92220416"/>
      </c:lineChart>
      <c:dateAx>
        <c:axId val="67175936"/>
        <c:scaling>
          <c:orientation val="minMax"/>
        </c:scaling>
        <c:delete val="1"/>
        <c:axPos val="b"/>
        <c:numFmt formatCode="ge" sourceLinked="1"/>
        <c:majorTickMark val="none"/>
        <c:minorTickMark val="none"/>
        <c:tickLblPos val="none"/>
        <c:crossAx val="92220416"/>
        <c:crosses val="autoZero"/>
        <c:auto val="1"/>
        <c:lblOffset val="100"/>
        <c:baseTimeUnit val="years"/>
      </c:dateAx>
      <c:valAx>
        <c:axId val="92220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175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58.21</c:v>
                </c:pt>
                <c:pt idx="1">
                  <c:v>59.46</c:v>
                </c:pt>
                <c:pt idx="2">
                  <c:v>63.08</c:v>
                </c:pt>
                <c:pt idx="3">
                  <c:v>45.7</c:v>
                </c:pt>
                <c:pt idx="4">
                  <c:v>42.07</c:v>
                </c:pt>
              </c:numCache>
            </c:numRef>
          </c:val>
        </c:ser>
        <c:dLbls>
          <c:showLegendKey val="0"/>
          <c:showVal val="0"/>
          <c:showCatName val="0"/>
          <c:showSerName val="0"/>
          <c:showPercent val="0"/>
          <c:showBubbleSize val="0"/>
        </c:dLbls>
        <c:gapWidth val="150"/>
        <c:axId val="27579520"/>
        <c:axId val="27581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38.590000000000003</c:v>
                </c:pt>
                <c:pt idx="1">
                  <c:v>38.770000000000003</c:v>
                </c:pt>
                <c:pt idx="2">
                  <c:v>40.119999999999997</c:v>
                </c:pt>
                <c:pt idx="3">
                  <c:v>41.24</c:v>
                </c:pt>
                <c:pt idx="4">
                  <c:v>40.700000000000003</c:v>
                </c:pt>
              </c:numCache>
            </c:numRef>
          </c:val>
          <c:smooth val="0"/>
        </c:ser>
        <c:dLbls>
          <c:showLegendKey val="0"/>
          <c:showVal val="0"/>
          <c:showCatName val="0"/>
          <c:showSerName val="0"/>
          <c:showPercent val="0"/>
          <c:showBubbleSize val="0"/>
        </c:dLbls>
        <c:marker val="1"/>
        <c:smooth val="0"/>
        <c:axId val="27579520"/>
        <c:axId val="27581440"/>
      </c:lineChart>
      <c:dateAx>
        <c:axId val="27579520"/>
        <c:scaling>
          <c:orientation val="minMax"/>
        </c:scaling>
        <c:delete val="1"/>
        <c:axPos val="b"/>
        <c:numFmt formatCode="ge" sourceLinked="1"/>
        <c:majorTickMark val="none"/>
        <c:minorTickMark val="none"/>
        <c:tickLblPos val="none"/>
        <c:crossAx val="27581440"/>
        <c:crosses val="autoZero"/>
        <c:auto val="1"/>
        <c:lblOffset val="100"/>
        <c:baseTimeUnit val="years"/>
      </c:dateAx>
      <c:valAx>
        <c:axId val="27581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579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53.82</c:v>
                </c:pt>
                <c:pt idx="1">
                  <c:v>50.6</c:v>
                </c:pt>
                <c:pt idx="2">
                  <c:v>47.71</c:v>
                </c:pt>
                <c:pt idx="3">
                  <c:v>64.87</c:v>
                </c:pt>
                <c:pt idx="4">
                  <c:v>69.48</c:v>
                </c:pt>
              </c:numCache>
            </c:numRef>
          </c:val>
        </c:ser>
        <c:dLbls>
          <c:showLegendKey val="0"/>
          <c:showVal val="0"/>
          <c:showCatName val="0"/>
          <c:showSerName val="0"/>
          <c:showPercent val="0"/>
          <c:showBubbleSize val="0"/>
        </c:dLbls>
        <c:gapWidth val="150"/>
        <c:axId val="28734208"/>
        <c:axId val="28736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84.52</c:v>
                </c:pt>
                <c:pt idx="1">
                  <c:v>77.69</c:v>
                </c:pt>
                <c:pt idx="2">
                  <c:v>76.87</c:v>
                </c:pt>
                <c:pt idx="3">
                  <c:v>74.900000000000006</c:v>
                </c:pt>
                <c:pt idx="4">
                  <c:v>74.61</c:v>
                </c:pt>
              </c:numCache>
            </c:numRef>
          </c:val>
          <c:smooth val="0"/>
        </c:ser>
        <c:dLbls>
          <c:showLegendKey val="0"/>
          <c:showVal val="0"/>
          <c:showCatName val="0"/>
          <c:showSerName val="0"/>
          <c:showPercent val="0"/>
          <c:showBubbleSize val="0"/>
        </c:dLbls>
        <c:marker val="1"/>
        <c:smooth val="0"/>
        <c:axId val="28734208"/>
        <c:axId val="28736128"/>
      </c:lineChart>
      <c:dateAx>
        <c:axId val="28734208"/>
        <c:scaling>
          <c:orientation val="minMax"/>
        </c:scaling>
        <c:delete val="1"/>
        <c:axPos val="b"/>
        <c:numFmt formatCode="ge" sourceLinked="1"/>
        <c:majorTickMark val="none"/>
        <c:minorTickMark val="none"/>
        <c:tickLblPos val="none"/>
        <c:crossAx val="28736128"/>
        <c:crosses val="autoZero"/>
        <c:auto val="1"/>
        <c:lblOffset val="100"/>
        <c:baseTimeUnit val="years"/>
      </c:dateAx>
      <c:valAx>
        <c:axId val="28736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73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105.46</c:v>
                </c:pt>
                <c:pt idx="1">
                  <c:v>102.56</c:v>
                </c:pt>
                <c:pt idx="2">
                  <c:v>100.21</c:v>
                </c:pt>
                <c:pt idx="3">
                  <c:v>91.39</c:v>
                </c:pt>
                <c:pt idx="4">
                  <c:v>106.49</c:v>
                </c:pt>
              </c:numCache>
            </c:numRef>
          </c:val>
        </c:ser>
        <c:dLbls>
          <c:showLegendKey val="0"/>
          <c:showVal val="0"/>
          <c:showCatName val="0"/>
          <c:showSerName val="0"/>
          <c:showPercent val="0"/>
          <c:showBubbleSize val="0"/>
        </c:dLbls>
        <c:gapWidth val="150"/>
        <c:axId val="98552832"/>
        <c:axId val="106996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104.39</c:v>
                </c:pt>
                <c:pt idx="1">
                  <c:v>100.54</c:v>
                </c:pt>
                <c:pt idx="2">
                  <c:v>100.73</c:v>
                </c:pt>
                <c:pt idx="3">
                  <c:v>109.5</c:v>
                </c:pt>
                <c:pt idx="4">
                  <c:v>106.28</c:v>
                </c:pt>
              </c:numCache>
            </c:numRef>
          </c:val>
          <c:smooth val="0"/>
        </c:ser>
        <c:dLbls>
          <c:showLegendKey val="0"/>
          <c:showVal val="0"/>
          <c:showCatName val="0"/>
          <c:showSerName val="0"/>
          <c:showPercent val="0"/>
          <c:showBubbleSize val="0"/>
        </c:dLbls>
        <c:marker val="1"/>
        <c:smooth val="0"/>
        <c:axId val="98552832"/>
        <c:axId val="106996864"/>
      </c:lineChart>
      <c:dateAx>
        <c:axId val="98552832"/>
        <c:scaling>
          <c:orientation val="minMax"/>
        </c:scaling>
        <c:delete val="1"/>
        <c:axPos val="b"/>
        <c:numFmt formatCode="ge" sourceLinked="1"/>
        <c:majorTickMark val="none"/>
        <c:minorTickMark val="none"/>
        <c:tickLblPos val="none"/>
        <c:crossAx val="106996864"/>
        <c:crosses val="autoZero"/>
        <c:auto val="1"/>
        <c:lblOffset val="100"/>
        <c:baseTimeUnit val="years"/>
      </c:dateAx>
      <c:valAx>
        <c:axId val="10699686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8552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41.62</c:v>
                </c:pt>
                <c:pt idx="1">
                  <c:v>42.69</c:v>
                </c:pt>
                <c:pt idx="2">
                  <c:v>43.53</c:v>
                </c:pt>
                <c:pt idx="3">
                  <c:v>45.98</c:v>
                </c:pt>
                <c:pt idx="4">
                  <c:v>41.74</c:v>
                </c:pt>
              </c:numCache>
            </c:numRef>
          </c:val>
        </c:ser>
        <c:dLbls>
          <c:showLegendKey val="0"/>
          <c:showVal val="0"/>
          <c:showCatName val="0"/>
          <c:showSerName val="0"/>
          <c:showPercent val="0"/>
          <c:showBubbleSize val="0"/>
        </c:dLbls>
        <c:gapWidth val="150"/>
        <c:axId val="108983424"/>
        <c:axId val="108985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34.1</c:v>
                </c:pt>
                <c:pt idx="1">
                  <c:v>37.409999999999997</c:v>
                </c:pt>
                <c:pt idx="2">
                  <c:v>38.520000000000003</c:v>
                </c:pt>
                <c:pt idx="3">
                  <c:v>39.049999999999997</c:v>
                </c:pt>
                <c:pt idx="4">
                  <c:v>50.44</c:v>
                </c:pt>
              </c:numCache>
            </c:numRef>
          </c:val>
          <c:smooth val="0"/>
        </c:ser>
        <c:dLbls>
          <c:showLegendKey val="0"/>
          <c:showVal val="0"/>
          <c:showCatName val="0"/>
          <c:showSerName val="0"/>
          <c:showPercent val="0"/>
          <c:showBubbleSize val="0"/>
        </c:dLbls>
        <c:marker val="1"/>
        <c:smooth val="0"/>
        <c:axId val="108983424"/>
        <c:axId val="108985344"/>
      </c:lineChart>
      <c:dateAx>
        <c:axId val="108983424"/>
        <c:scaling>
          <c:orientation val="minMax"/>
        </c:scaling>
        <c:delete val="1"/>
        <c:axPos val="b"/>
        <c:numFmt formatCode="ge" sourceLinked="1"/>
        <c:majorTickMark val="none"/>
        <c:minorTickMark val="none"/>
        <c:tickLblPos val="none"/>
        <c:crossAx val="108985344"/>
        <c:crosses val="autoZero"/>
        <c:auto val="1"/>
        <c:lblOffset val="100"/>
        <c:baseTimeUnit val="years"/>
      </c:dateAx>
      <c:valAx>
        <c:axId val="108985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983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24.66</c:v>
                </c:pt>
                <c:pt idx="1">
                  <c:v>24.43</c:v>
                </c:pt>
                <c:pt idx="2">
                  <c:v>24.43</c:v>
                </c:pt>
                <c:pt idx="3">
                  <c:v>23.85</c:v>
                </c:pt>
                <c:pt idx="4">
                  <c:v>14.96</c:v>
                </c:pt>
              </c:numCache>
            </c:numRef>
          </c:val>
        </c:ser>
        <c:dLbls>
          <c:showLegendKey val="0"/>
          <c:showVal val="0"/>
          <c:showCatName val="0"/>
          <c:showSerName val="0"/>
          <c:showPercent val="0"/>
          <c:showBubbleSize val="0"/>
        </c:dLbls>
        <c:gapWidth val="150"/>
        <c:axId val="112709632"/>
        <c:axId val="112711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5.25</c:v>
                </c:pt>
                <c:pt idx="1">
                  <c:v>5.74</c:v>
                </c:pt>
                <c:pt idx="2">
                  <c:v>6.76</c:v>
                </c:pt>
                <c:pt idx="3">
                  <c:v>8.18</c:v>
                </c:pt>
                <c:pt idx="4">
                  <c:v>9.64</c:v>
                </c:pt>
              </c:numCache>
            </c:numRef>
          </c:val>
          <c:smooth val="0"/>
        </c:ser>
        <c:dLbls>
          <c:showLegendKey val="0"/>
          <c:showVal val="0"/>
          <c:showCatName val="0"/>
          <c:showSerName val="0"/>
          <c:showPercent val="0"/>
          <c:showBubbleSize val="0"/>
        </c:dLbls>
        <c:marker val="1"/>
        <c:smooth val="0"/>
        <c:axId val="112709632"/>
        <c:axId val="112711936"/>
      </c:lineChart>
      <c:dateAx>
        <c:axId val="112709632"/>
        <c:scaling>
          <c:orientation val="minMax"/>
        </c:scaling>
        <c:delete val="1"/>
        <c:axPos val="b"/>
        <c:numFmt formatCode="ge" sourceLinked="1"/>
        <c:majorTickMark val="none"/>
        <c:minorTickMark val="none"/>
        <c:tickLblPos val="none"/>
        <c:crossAx val="112711936"/>
        <c:crosses val="autoZero"/>
        <c:auto val="1"/>
        <c:lblOffset val="100"/>
        <c:baseTimeUnit val="years"/>
      </c:dateAx>
      <c:valAx>
        <c:axId val="112711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709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56254208"/>
        <c:axId val="156257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46.01</c:v>
                </c:pt>
                <c:pt idx="1">
                  <c:v>46.21</c:v>
                </c:pt>
                <c:pt idx="2">
                  <c:v>50.06</c:v>
                </c:pt>
                <c:pt idx="3">
                  <c:v>44.3</c:v>
                </c:pt>
                <c:pt idx="4">
                  <c:v>32.31</c:v>
                </c:pt>
              </c:numCache>
            </c:numRef>
          </c:val>
          <c:smooth val="0"/>
        </c:ser>
        <c:dLbls>
          <c:showLegendKey val="0"/>
          <c:showVal val="0"/>
          <c:showCatName val="0"/>
          <c:showSerName val="0"/>
          <c:showPercent val="0"/>
          <c:showBubbleSize val="0"/>
        </c:dLbls>
        <c:marker val="1"/>
        <c:smooth val="0"/>
        <c:axId val="156254208"/>
        <c:axId val="156257280"/>
      </c:lineChart>
      <c:dateAx>
        <c:axId val="156254208"/>
        <c:scaling>
          <c:orientation val="minMax"/>
        </c:scaling>
        <c:delete val="1"/>
        <c:axPos val="b"/>
        <c:numFmt formatCode="ge" sourceLinked="1"/>
        <c:majorTickMark val="none"/>
        <c:minorTickMark val="none"/>
        <c:tickLblPos val="none"/>
        <c:crossAx val="156257280"/>
        <c:crosses val="autoZero"/>
        <c:auto val="1"/>
        <c:lblOffset val="100"/>
        <c:baseTimeUnit val="years"/>
      </c:dateAx>
      <c:valAx>
        <c:axId val="15625728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5625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194136.91</c:v>
                </c:pt>
                <c:pt idx="1">
                  <c:v>55449.4</c:v>
                </c:pt>
                <c:pt idx="2">
                  <c:v>79228.06</c:v>
                </c:pt>
                <c:pt idx="3">
                  <c:v>7511.43</c:v>
                </c:pt>
                <c:pt idx="4">
                  <c:v>1298.46</c:v>
                </c:pt>
              </c:numCache>
            </c:numRef>
          </c:val>
        </c:ser>
        <c:dLbls>
          <c:showLegendKey val="0"/>
          <c:showVal val="0"/>
          <c:showCatName val="0"/>
          <c:showSerName val="0"/>
          <c:showPercent val="0"/>
          <c:showBubbleSize val="0"/>
        </c:dLbls>
        <c:gapWidth val="150"/>
        <c:axId val="22134784"/>
        <c:axId val="22136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1068.93</c:v>
                </c:pt>
                <c:pt idx="1">
                  <c:v>2046.32</c:v>
                </c:pt>
                <c:pt idx="2">
                  <c:v>2322.9699999999998</c:v>
                </c:pt>
                <c:pt idx="3">
                  <c:v>2098.87</c:v>
                </c:pt>
                <c:pt idx="4">
                  <c:v>571.29999999999995</c:v>
                </c:pt>
              </c:numCache>
            </c:numRef>
          </c:val>
          <c:smooth val="0"/>
        </c:ser>
        <c:dLbls>
          <c:showLegendKey val="0"/>
          <c:showVal val="0"/>
          <c:showCatName val="0"/>
          <c:showSerName val="0"/>
          <c:showPercent val="0"/>
          <c:showBubbleSize val="0"/>
        </c:dLbls>
        <c:marker val="1"/>
        <c:smooth val="0"/>
        <c:axId val="22134784"/>
        <c:axId val="22136320"/>
      </c:lineChart>
      <c:dateAx>
        <c:axId val="22134784"/>
        <c:scaling>
          <c:orientation val="minMax"/>
        </c:scaling>
        <c:delete val="1"/>
        <c:axPos val="b"/>
        <c:numFmt formatCode="ge" sourceLinked="1"/>
        <c:majorTickMark val="none"/>
        <c:minorTickMark val="none"/>
        <c:tickLblPos val="none"/>
        <c:crossAx val="22136320"/>
        <c:crosses val="autoZero"/>
        <c:auto val="1"/>
        <c:lblOffset val="100"/>
        <c:baseTimeUnit val="years"/>
      </c:dateAx>
      <c:valAx>
        <c:axId val="2213632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2134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215.75</c:v>
                </c:pt>
                <c:pt idx="1">
                  <c:v>200.95</c:v>
                </c:pt>
                <c:pt idx="2">
                  <c:v>180.5</c:v>
                </c:pt>
                <c:pt idx="3">
                  <c:v>160.93</c:v>
                </c:pt>
                <c:pt idx="4">
                  <c:v>142.13999999999999</c:v>
                </c:pt>
              </c:numCache>
            </c:numRef>
          </c:val>
        </c:ser>
        <c:dLbls>
          <c:showLegendKey val="0"/>
          <c:showVal val="0"/>
          <c:showCatName val="0"/>
          <c:showSerName val="0"/>
          <c:showPercent val="0"/>
          <c:showBubbleSize val="0"/>
        </c:dLbls>
        <c:gapWidth val="150"/>
        <c:axId val="22145664"/>
        <c:axId val="27525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607.37</c:v>
                </c:pt>
                <c:pt idx="1">
                  <c:v>592.66999999999996</c:v>
                </c:pt>
                <c:pt idx="2">
                  <c:v>547.41999999999996</c:v>
                </c:pt>
                <c:pt idx="3">
                  <c:v>536.9</c:v>
                </c:pt>
                <c:pt idx="4">
                  <c:v>495.43</c:v>
                </c:pt>
              </c:numCache>
            </c:numRef>
          </c:val>
          <c:smooth val="0"/>
        </c:ser>
        <c:dLbls>
          <c:showLegendKey val="0"/>
          <c:showVal val="0"/>
          <c:showCatName val="0"/>
          <c:showSerName val="0"/>
          <c:showPercent val="0"/>
          <c:showBubbleSize val="0"/>
        </c:dLbls>
        <c:marker val="1"/>
        <c:smooth val="0"/>
        <c:axId val="22145664"/>
        <c:axId val="27525888"/>
      </c:lineChart>
      <c:dateAx>
        <c:axId val="22145664"/>
        <c:scaling>
          <c:orientation val="minMax"/>
        </c:scaling>
        <c:delete val="1"/>
        <c:axPos val="b"/>
        <c:numFmt formatCode="ge" sourceLinked="1"/>
        <c:majorTickMark val="none"/>
        <c:minorTickMark val="none"/>
        <c:tickLblPos val="none"/>
        <c:crossAx val="27525888"/>
        <c:crosses val="autoZero"/>
        <c:auto val="1"/>
        <c:lblOffset val="100"/>
        <c:baseTimeUnit val="years"/>
      </c:dateAx>
      <c:valAx>
        <c:axId val="2752588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2145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104.17</c:v>
                </c:pt>
                <c:pt idx="1">
                  <c:v>100.43</c:v>
                </c:pt>
                <c:pt idx="2">
                  <c:v>98.5</c:v>
                </c:pt>
                <c:pt idx="3">
                  <c:v>89.7</c:v>
                </c:pt>
                <c:pt idx="4">
                  <c:v>104.85</c:v>
                </c:pt>
              </c:numCache>
            </c:numRef>
          </c:val>
        </c:ser>
        <c:dLbls>
          <c:showLegendKey val="0"/>
          <c:showVal val="0"/>
          <c:showCatName val="0"/>
          <c:showSerName val="0"/>
          <c:showPercent val="0"/>
          <c:showBubbleSize val="0"/>
        </c:dLbls>
        <c:gapWidth val="150"/>
        <c:axId val="27535616"/>
        <c:axId val="27541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82.04</c:v>
                </c:pt>
                <c:pt idx="1">
                  <c:v>81.56</c:v>
                </c:pt>
                <c:pt idx="2">
                  <c:v>80.62</c:v>
                </c:pt>
                <c:pt idx="3">
                  <c:v>80.010000000000005</c:v>
                </c:pt>
                <c:pt idx="4">
                  <c:v>81.900000000000006</c:v>
                </c:pt>
              </c:numCache>
            </c:numRef>
          </c:val>
          <c:smooth val="0"/>
        </c:ser>
        <c:dLbls>
          <c:showLegendKey val="0"/>
          <c:showVal val="0"/>
          <c:showCatName val="0"/>
          <c:showSerName val="0"/>
          <c:showPercent val="0"/>
          <c:showBubbleSize val="0"/>
        </c:dLbls>
        <c:marker val="1"/>
        <c:smooth val="0"/>
        <c:axId val="27535616"/>
        <c:axId val="27541888"/>
      </c:lineChart>
      <c:dateAx>
        <c:axId val="27535616"/>
        <c:scaling>
          <c:orientation val="minMax"/>
        </c:scaling>
        <c:delete val="1"/>
        <c:axPos val="b"/>
        <c:numFmt formatCode="ge" sourceLinked="1"/>
        <c:majorTickMark val="none"/>
        <c:minorTickMark val="none"/>
        <c:tickLblPos val="none"/>
        <c:crossAx val="27541888"/>
        <c:crosses val="autoZero"/>
        <c:auto val="1"/>
        <c:lblOffset val="100"/>
        <c:baseTimeUnit val="years"/>
      </c:dateAx>
      <c:valAx>
        <c:axId val="27541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535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213.58</c:v>
                </c:pt>
                <c:pt idx="1">
                  <c:v>224.54</c:v>
                </c:pt>
                <c:pt idx="2">
                  <c:v>229.25</c:v>
                </c:pt>
                <c:pt idx="3">
                  <c:v>252.79</c:v>
                </c:pt>
                <c:pt idx="4">
                  <c:v>214.21</c:v>
                </c:pt>
              </c:numCache>
            </c:numRef>
          </c:val>
        </c:ser>
        <c:dLbls>
          <c:showLegendKey val="0"/>
          <c:showVal val="0"/>
          <c:showCatName val="0"/>
          <c:showSerName val="0"/>
          <c:showPercent val="0"/>
          <c:showBubbleSize val="0"/>
        </c:dLbls>
        <c:gapWidth val="150"/>
        <c:axId val="27559424"/>
        <c:axId val="27561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221.34</c:v>
                </c:pt>
                <c:pt idx="1">
                  <c:v>227.44</c:v>
                </c:pt>
                <c:pt idx="2">
                  <c:v>229.31</c:v>
                </c:pt>
                <c:pt idx="3">
                  <c:v>232.46</c:v>
                </c:pt>
                <c:pt idx="4">
                  <c:v>227.97</c:v>
                </c:pt>
              </c:numCache>
            </c:numRef>
          </c:val>
          <c:smooth val="0"/>
        </c:ser>
        <c:dLbls>
          <c:showLegendKey val="0"/>
          <c:showVal val="0"/>
          <c:showCatName val="0"/>
          <c:showSerName val="0"/>
          <c:showPercent val="0"/>
          <c:showBubbleSize val="0"/>
        </c:dLbls>
        <c:marker val="1"/>
        <c:smooth val="0"/>
        <c:axId val="27559424"/>
        <c:axId val="27561344"/>
      </c:lineChart>
      <c:dateAx>
        <c:axId val="27559424"/>
        <c:scaling>
          <c:orientation val="minMax"/>
        </c:scaling>
        <c:delete val="1"/>
        <c:axPos val="b"/>
        <c:numFmt formatCode="ge" sourceLinked="1"/>
        <c:majorTickMark val="none"/>
        <c:minorTickMark val="none"/>
        <c:tickLblPos val="none"/>
        <c:crossAx val="27561344"/>
        <c:crosses val="autoZero"/>
        <c:auto val="1"/>
        <c:lblOffset val="100"/>
        <c:baseTimeUnit val="years"/>
      </c:dateAx>
      <c:valAx>
        <c:axId val="27561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55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G56" zoomScaleNormal="100" workbookViewId="0">
      <selection activeCell="BL83" sqref="BL8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鳥取県　智頭町</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9" t="s">
        <v>1</v>
      </c>
      <c r="C7" s="80"/>
      <c r="D7" s="80"/>
      <c r="E7" s="80"/>
      <c r="F7" s="80"/>
      <c r="G7" s="80"/>
      <c r="H7" s="80"/>
      <c r="I7" s="81"/>
      <c r="J7" s="79" t="s">
        <v>2</v>
      </c>
      <c r="K7" s="80"/>
      <c r="L7" s="80"/>
      <c r="M7" s="80"/>
      <c r="N7" s="80"/>
      <c r="O7" s="80"/>
      <c r="P7" s="80"/>
      <c r="Q7" s="81"/>
      <c r="R7" s="79" t="s">
        <v>3</v>
      </c>
      <c r="S7" s="80"/>
      <c r="T7" s="80"/>
      <c r="U7" s="80"/>
      <c r="V7" s="80"/>
      <c r="W7" s="80"/>
      <c r="X7" s="80"/>
      <c r="Y7" s="81"/>
      <c r="Z7" s="79" t="s">
        <v>4</v>
      </c>
      <c r="AA7" s="80"/>
      <c r="AB7" s="80"/>
      <c r="AC7" s="80"/>
      <c r="AD7" s="80"/>
      <c r="AE7" s="80"/>
      <c r="AF7" s="80"/>
      <c r="AG7" s="81"/>
      <c r="AH7" s="3"/>
      <c r="AI7" s="79" t="s">
        <v>5</v>
      </c>
      <c r="AJ7" s="80"/>
      <c r="AK7" s="80"/>
      <c r="AL7" s="80"/>
      <c r="AM7" s="80"/>
      <c r="AN7" s="80"/>
      <c r="AO7" s="80"/>
      <c r="AP7" s="81"/>
      <c r="AQ7" s="68" t="s">
        <v>6</v>
      </c>
      <c r="AR7" s="68"/>
      <c r="AS7" s="68"/>
      <c r="AT7" s="68"/>
      <c r="AU7" s="68"/>
      <c r="AV7" s="68"/>
      <c r="AW7" s="68"/>
      <c r="AX7" s="68"/>
      <c r="AY7" s="68" t="s">
        <v>7</v>
      </c>
      <c r="AZ7" s="68"/>
      <c r="BA7" s="68"/>
      <c r="BB7" s="68"/>
      <c r="BC7" s="68"/>
      <c r="BD7" s="68"/>
      <c r="BE7" s="68"/>
      <c r="BF7" s="68"/>
      <c r="BG7" s="3"/>
      <c r="BH7" s="3"/>
      <c r="BI7" s="3"/>
      <c r="BJ7" s="3"/>
      <c r="BK7" s="3"/>
      <c r="BL7" s="4" t="s">
        <v>8</v>
      </c>
      <c r="BM7" s="5"/>
      <c r="BN7" s="5"/>
      <c r="BO7" s="5"/>
      <c r="BP7" s="5"/>
      <c r="BQ7" s="5"/>
      <c r="BR7" s="5"/>
      <c r="BS7" s="5"/>
      <c r="BT7" s="5"/>
      <c r="BU7" s="5"/>
      <c r="BV7" s="5"/>
      <c r="BW7" s="5"/>
      <c r="BX7" s="5"/>
      <c r="BY7" s="6"/>
    </row>
    <row r="8" spans="1:78" ht="18.75" customHeight="1">
      <c r="A8" s="2"/>
      <c r="B8" s="71" t="str">
        <f>データ!I6</f>
        <v>法適用</v>
      </c>
      <c r="C8" s="72"/>
      <c r="D8" s="72"/>
      <c r="E8" s="72"/>
      <c r="F8" s="72"/>
      <c r="G8" s="72"/>
      <c r="H8" s="72"/>
      <c r="I8" s="73"/>
      <c r="J8" s="71" t="str">
        <f>データ!J6</f>
        <v>水道事業</v>
      </c>
      <c r="K8" s="72"/>
      <c r="L8" s="72"/>
      <c r="M8" s="72"/>
      <c r="N8" s="72"/>
      <c r="O8" s="72"/>
      <c r="P8" s="72"/>
      <c r="Q8" s="73"/>
      <c r="R8" s="71" t="str">
        <f>データ!K6</f>
        <v>末端給水事業</v>
      </c>
      <c r="S8" s="72"/>
      <c r="T8" s="72"/>
      <c r="U8" s="72"/>
      <c r="V8" s="72"/>
      <c r="W8" s="72"/>
      <c r="X8" s="72"/>
      <c r="Y8" s="73"/>
      <c r="Z8" s="71" t="str">
        <f>データ!L6</f>
        <v>A9</v>
      </c>
      <c r="AA8" s="72"/>
      <c r="AB8" s="72"/>
      <c r="AC8" s="72"/>
      <c r="AD8" s="72"/>
      <c r="AE8" s="72"/>
      <c r="AF8" s="72"/>
      <c r="AG8" s="73"/>
      <c r="AH8" s="3"/>
      <c r="AI8" s="74">
        <f>データ!Q6</f>
        <v>7653</v>
      </c>
      <c r="AJ8" s="75"/>
      <c r="AK8" s="75"/>
      <c r="AL8" s="75"/>
      <c r="AM8" s="75"/>
      <c r="AN8" s="75"/>
      <c r="AO8" s="75"/>
      <c r="AP8" s="76"/>
      <c r="AQ8" s="57">
        <f>データ!R6</f>
        <v>224.7</v>
      </c>
      <c r="AR8" s="57"/>
      <c r="AS8" s="57"/>
      <c r="AT8" s="57"/>
      <c r="AU8" s="57"/>
      <c r="AV8" s="57"/>
      <c r="AW8" s="57"/>
      <c r="AX8" s="57"/>
      <c r="AY8" s="57">
        <f>データ!S6</f>
        <v>34.06</v>
      </c>
      <c r="AZ8" s="57"/>
      <c r="BA8" s="57"/>
      <c r="BB8" s="57"/>
      <c r="BC8" s="57"/>
      <c r="BD8" s="57"/>
      <c r="BE8" s="57"/>
      <c r="BF8" s="57"/>
      <c r="BG8" s="3"/>
      <c r="BH8" s="3"/>
      <c r="BI8" s="3"/>
      <c r="BJ8" s="3"/>
      <c r="BK8" s="3"/>
      <c r="BL8" s="66" t="s">
        <v>9</v>
      </c>
      <c r="BM8" s="67"/>
      <c r="BN8" s="7" t="s">
        <v>10</v>
      </c>
      <c r="BO8" s="8"/>
      <c r="BP8" s="8"/>
      <c r="BQ8" s="8"/>
      <c r="BR8" s="8"/>
      <c r="BS8" s="8"/>
      <c r="BT8" s="8"/>
      <c r="BU8" s="8"/>
      <c r="BV8" s="8"/>
      <c r="BW8" s="8"/>
      <c r="BX8" s="8"/>
      <c r="BY8" s="9"/>
    </row>
    <row r="9" spans="1:78" ht="18.75" customHeight="1">
      <c r="A9" s="2"/>
      <c r="B9" s="68" t="s">
        <v>11</v>
      </c>
      <c r="C9" s="68"/>
      <c r="D9" s="68"/>
      <c r="E9" s="68"/>
      <c r="F9" s="68"/>
      <c r="G9" s="68"/>
      <c r="H9" s="68"/>
      <c r="I9" s="68"/>
      <c r="J9" s="68" t="s">
        <v>12</v>
      </c>
      <c r="K9" s="68"/>
      <c r="L9" s="68"/>
      <c r="M9" s="68"/>
      <c r="N9" s="68"/>
      <c r="O9" s="68"/>
      <c r="P9" s="68"/>
      <c r="Q9" s="68"/>
      <c r="R9" s="68" t="s">
        <v>13</v>
      </c>
      <c r="S9" s="68"/>
      <c r="T9" s="68"/>
      <c r="U9" s="68"/>
      <c r="V9" s="68"/>
      <c r="W9" s="68"/>
      <c r="X9" s="68"/>
      <c r="Y9" s="68"/>
      <c r="Z9" s="68" t="s">
        <v>14</v>
      </c>
      <c r="AA9" s="68"/>
      <c r="AB9" s="68"/>
      <c r="AC9" s="68"/>
      <c r="AD9" s="68"/>
      <c r="AE9" s="68"/>
      <c r="AF9" s="68"/>
      <c r="AG9" s="68"/>
      <c r="AH9" s="3"/>
      <c r="AI9" s="68" t="s">
        <v>15</v>
      </c>
      <c r="AJ9" s="68"/>
      <c r="AK9" s="68"/>
      <c r="AL9" s="68"/>
      <c r="AM9" s="68"/>
      <c r="AN9" s="68"/>
      <c r="AO9" s="68"/>
      <c r="AP9" s="68"/>
      <c r="AQ9" s="68" t="s">
        <v>16</v>
      </c>
      <c r="AR9" s="68"/>
      <c r="AS9" s="68"/>
      <c r="AT9" s="68"/>
      <c r="AU9" s="68"/>
      <c r="AV9" s="68"/>
      <c r="AW9" s="68"/>
      <c r="AX9" s="68"/>
      <c r="AY9" s="68" t="s">
        <v>17</v>
      </c>
      <c r="AZ9" s="68"/>
      <c r="BA9" s="68"/>
      <c r="BB9" s="68"/>
      <c r="BC9" s="68"/>
      <c r="BD9" s="68"/>
      <c r="BE9" s="68"/>
      <c r="BF9" s="68"/>
      <c r="BG9" s="3"/>
      <c r="BH9" s="3"/>
      <c r="BI9" s="3"/>
      <c r="BJ9" s="3"/>
      <c r="BK9" s="3"/>
      <c r="BL9" s="69" t="s">
        <v>18</v>
      </c>
      <c r="BM9" s="70"/>
      <c r="BN9" s="10" t="s">
        <v>19</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c r="J10" s="57">
        <f>データ!N6</f>
        <v>90.58</v>
      </c>
      <c r="K10" s="57"/>
      <c r="L10" s="57"/>
      <c r="M10" s="57"/>
      <c r="N10" s="57"/>
      <c r="O10" s="57"/>
      <c r="P10" s="57"/>
      <c r="Q10" s="57"/>
      <c r="R10" s="57">
        <f>データ!O6</f>
        <v>34.65</v>
      </c>
      <c r="S10" s="57"/>
      <c r="T10" s="57"/>
      <c r="U10" s="57"/>
      <c r="V10" s="57"/>
      <c r="W10" s="57"/>
      <c r="X10" s="57"/>
      <c r="Y10" s="57"/>
      <c r="Z10" s="65">
        <f>データ!P6</f>
        <v>3780</v>
      </c>
      <c r="AA10" s="65"/>
      <c r="AB10" s="65"/>
      <c r="AC10" s="65"/>
      <c r="AD10" s="65"/>
      <c r="AE10" s="65"/>
      <c r="AF10" s="65"/>
      <c r="AG10" s="65"/>
      <c r="AH10" s="2"/>
      <c r="AI10" s="65">
        <f>データ!T6</f>
        <v>2638</v>
      </c>
      <c r="AJ10" s="65"/>
      <c r="AK10" s="65"/>
      <c r="AL10" s="65"/>
      <c r="AM10" s="65"/>
      <c r="AN10" s="65"/>
      <c r="AO10" s="65"/>
      <c r="AP10" s="65"/>
      <c r="AQ10" s="57">
        <f>データ!U6</f>
        <v>2.0099999999999998</v>
      </c>
      <c r="AR10" s="57"/>
      <c r="AS10" s="57"/>
      <c r="AT10" s="57"/>
      <c r="AU10" s="57"/>
      <c r="AV10" s="57"/>
      <c r="AW10" s="57"/>
      <c r="AX10" s="57"/>
      <c r="AY10" s="57">
        <f>データ!V6</f>
        <v>1312.44</v>
      </c>
      <c r="AZ10" s="57"/>
      <c r="BA10" s="57"/>
      <c r="BB10" s="57"/>
      <c r="BC10" s="57"/>
      <c r="BD10" s="57"/>
      <c r="BE10" s="57"/>
      <c r="BF10" s="57"/>
      <c r="BG10" s="2"/>
      <c r="BH10" s="2"/>
      <c r="BI10" s="2"/>
      <c r="BJ10" s="2"/>
      <c r="BK10" s="2"/>
      <c r="BL10" s="58" t="s">
        <v>20</v>
      </c>
      <c r="BM10" s="59"/>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22</v>
      </c>
      <c r="BM11" s="60"/>
      <c r="BN11" s="60"/>
      <c r="BO11" s="60"/>
      <c r="BP11" s="60"/>
      <c r="BQ11" s="60"/>
      <c r="BR11" s="60"/>
      <c r="BS11" s="60"/>
      <c r="BT11" s="60"/>
      <c r="BU11" s="60"/>
      <c r="BV11" s="60"/>
      <c r="BW11" s="60"/>
      <c r="BX11" s="60"/>
      <c r="BY11" s="60"/>
      <c r="BZ11" s="6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c r="A14" s="2"/>
      <c r="B14" s="62" t="s">
        <v>23</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1" t="s">
        <v>24</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104</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25</v>
      </c>
      <c r="D34" s="53"/>
      <c r="E34" s="53"/>
      <c r="F34" s="53"/>
      <c r="G34" s="53"/>
      <c r="H34" s="53"/>
      <c r="I34" s="53"/>
      <c r="J34" s="53"/>
      <c r="K34" s="53"/>
      <c r="L34" s="53"/>
      <c r="M34" s="53"/>
      <c r="N34" s="53"/>
      <c r="O34" s="53"/>
      <c r="P34" s="53"/>
      <c r="Q34" s="19"/>
      <c r="R34" s="53" t="s">
        <v>26</v>
      </c>
      <c r="S34" s="53"/>
      <c r="T34" s="53"/>
      <c r="U34" s="53"/>
      <c r="V34" s="53"/>
      <c r="W34" s="53"/>
      <c r="X34" s="53"/>
      <c r="Y34" s="53"/>
      <c r="Z34" s="53"/>
      <c r="AA34" s="53"/>
      <c r="AB34" s="53"/>
      <c r="AC34" s="53"/>
      <c r="AD34" s="53"/>
      <c r="AE34" s="53"/>
      <c r="AF34" s="19"/>
      <c r="AG34" s="53" t="s">
        <v>27</v>
      </c>
      <c r="AH34" s="53"/>
      <c r="AI34" s="53"/>
      <c r="AJ34" s="53"/>
      <c r="AK34" s="53"/>
      <c r="AL34" s="53"/>
      <c r="AM34" s="53"/>
      <c r="AN34" s="53"/>
      <c r="AO34" s="53"/>
      <c r="AP34" s="53"/>
      <c r="AQ34" s="53"/>
      <c r="AR34" s="53"/>
      <c r="AS34" s="53"/>
      <c r="AT34" s="53"/>
      <c r="AU34" s="19"/>
      <c r="AV34" s="53" t="s">
        <v>28</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7"/>
      <c r="BM44" s="48"/>
      <c r="BN44" s="48"/>
      <c r="BO44" s="48"/>
      <c r="BP44" s="48"/>
      <c r="BQ44" s="48"/>
      <c r="BR44" s="48"/>
      <c r="BS44" s="48"/>
      <c r="BT44" s="48"/>
      <c r="BU44" s="48"/>
      <c r="BV44" s="48"/>
      <c r="BW44" s="48"/>
      <c r="BX44" s="48"/>
      <c r="BY44" s="48"/>
      <c r="BZ44" s="49"/>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105</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30</v>
      </c>
      <c r="D56" s="53"/>
      <c r="E56" s="53"/>
      <c r="F56" s="53"/>
      <c r="G56" s="53"/>
      <c r="H56" s="53"/>
      <c r="I56" s="53"/>
      <c r="J56" s="53"/>
      <c r="K56" s="53"/>
      <c r="L56" s="53"/>
      <c r="M56" s="53"/>
      <c r="N56" s="53"/>
      <c r="O56" s="53"/>
      <c r="P56" s="53"/>
      <c r="Q56" s="19"/>
      <c r="R56" s="53" t="s">
        <v>31</v>
      </c>
      <c r="S56" s="53"/>
      <c r="T56" s="53"/>
      <c r="U56" s="53"/>
      <c r="V56" s="53"/>
      <c r="W56" s="53"/>
      <c r="X56" s="53"/>
      <c r="Y56" s="53"/>
      <c r="Z56" s="53"/>
      <c r="AA56" s="53"/>
      <c r="AB56" s="53"/>
      <c r="AC56" s="53"/>
      <c r="AD56" s="53"/>
      <c r="AE56" s="53"/>
      <c r="AF56" s="19"/>
      <c r="AG56" s="53" t="s">
        <v>32</v>
      </c>
      <c r="AH56" s="53"/>
      <c r="AI56" s="53"/>
      <c r="AJ56" s="53"/>
      <c r="AK56" s="53"/>
      <c r="AL56" s="53"/>
      <c r="AM56" s="53"/>
      <c r="AN56" s="53"/>
      <c r="AO56" s="53"/>
      <c r="AP56" s="53"/>
      <c r="AQ56" s="53"/>
      <c r="AR56" s="53"/>
      <c r="AS56" s="53"/>
      <c r="AT56" s="53"/>
      <c r="AU56" s="19"/>
      <c r="AV56" s="53" t="s">
        <v>33</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34</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106</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36</v>
      </c>
      <c r="D79" s="53"/>
      <c r="E79" s="53"/>
      <c r="F79" s="53"/>
      <c r="G79" s="53"/>
      <c r="H79" s="53"/>
      <c r="I79" s="53"/>
      <c r="J79" s="53"/>
      <c r="K79" s="53"/>
      <c r="L79" s="53"/>
      <c r="M79" s="53"/>
      <c r="N79" s="53"/>
      <c r="O79" s="53"/>
      <c r="P79" s="53"/>
      <c r="Q79" s="53"/>
      <c r="R79" s="53"/>
      <c r="S79" s="53"/>
      <c r="T79" s="53"/>
      <c r="U79" s="19"/>
      <c r="V79" s="19"/>
      <c r="W79" s="53" t="s">
        <v>37</v>
      </c>
      <c r="X79" s="53"/>
      <c r="Y79" s="53"/>
      <c r="Z79" s="53"/>
      <c r="AA79" s="53"/>
      <c r="AB79" s="53"/>
      <c r="AC79" s="53"/>
      <c r="AD79" s="53"/>
      <c r="AE79" s="53"/>
      <c r="AF79" s="53"/>
      <c r="AG79" s="53"/>
      <c r="AH79" s="53"/>
      <c r="AI79" s="53"/>
      <c r="AJ79" s="53"/>
      <c r="AK79" s="53"/>
      <c r="AL79" s="53"/>
      <c r="AM79" s="53"/>
      <c r="AN79" s="53"/>
      <c r="AO79" s="19"/>
      <c r="AP79" s="19"/>
      <c r="AQ79" s="53" t="s">
        <v>38</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313289</v>
      </c>
      <c r="D6" s="31">
        <f t="shared" si="3"/>
        <v>46</v>
      </c>
      <c r="E6" s="31">
        <f t="shared" si="3"/>
        <v>1</v>
      </c>
      <c r="F6" s="31">
        <f t="shared" si="3"/>
        <v>0</v>
      </c>
      <c r="G6" s="31">
        <f t="shared" si="3"/>
        <v>1</v>
      </c>
      <c r="H6" s="31" t="str">
        <f t="shared" si="3"/>
        <v>鳥取県　智頭町</v>
      </c>
      <c r="I6" s="31" t="str">
        <f t="shared" si="3"/>
        <v>法適用</v>
      </c>
      <c r="J6" s="31" t="str">
        <f t="shared" si="3"/>
        <v>水道事業</v>
      </c>
      <c r="K6" s="31" t="str">
        <f t="shared" si="3"/>
        <v>末端給水事業</v>
      </c>
      <c r="L6" s="31" t="str">
        <f t="shared" si="3"/>
        <v>A9</v>
      </c>
      <c r="M6" s="32" t="str">
        <f t="shared" si="3"/>
        <v>-</v>
      </c>
      <c r="N6" s="32">
        <f t="shared" si="3"/>
        <v>90.58</v>
      </c>
      <c r="O6" s="32">
        <f t="shared" si="3"/>
        <v>34.65</v>
      </c>
      <c r="P6" s="32">
        <f t="shared" si="3"/>
        <v>3780</v>
      </c>
      <c r="Q6" s="32">
        <f t="shared" si="3"/>
        <v>7653</v>
      </c>
      <c r="R6" s="32">
        <f t="shared" si="3"/>
        <v>224.7</v>
      </c>
      <c r="S6" s="32">
        <f t="shared" si="3"/>
        <v>34.06</v>
      </c>
      <c r="T6" s="32">
        <f t="shared" si="3"/>
        <v>2638</v>
      </c>
      <c r="U6" s="32">
        <f t="shared" si="3"/>
        <v>2.0099999999999998</v>
      </c>
      <c r="V6" s="32">
        <f t="shared" si="3"/>
        <v>1312.44</v>
      </c>
      <c r="W6" s="33">
        <f>IF(W7="",NA(),W7)</f>
        <v>105.46</v>
      </c>
      <c r="X6" s="33">
        <f t="shared" ref="X6:AF6" si="4">IF(X7="",NA(),X7)</f>
        <v>102.56</v>
      </c>
      <c r="Y6" s="33">
        <f t="shared" si="4"/>
        <v>100.21</v>
      </c>
      <c r="Z6" s="33">
        <f t="shared" si="4"/>
        <v>91.39</v>
      </c>
      <c r="AA6" s="33">
        <f t="shared" si="4"/>
        <v>106.49</v>
      </c>
      <c r="AB6" s="33">
        <f t="shared" si="4"/>
        <v>104.39</v>
      </c>
      <c r="AC6" s="33">
        <f t="shared" si="4"/>
        <v>100.54</v>
      </c>
      <c r="AD6" s="33">
        <f t="shared" si="4"/>
        <v>100.73</v>
      </c>
      <c r="AE6" s="33">
        <f t="shared" si="4"/>
        <v>109.5</v>
      </c>
      <c r="AF6" s="33">
        <f t="shared" si="4"/>
        <v>106.28</v>
      </c>
      <c r="AG6" s="32" t="str">
        <f>IF(AG7="","",IF(AG7="-","【-】","【"&amp;SUBSTITUTE(TEXT(AG7,"#,##0.00"),"-","△")&amp;"】"))</f>
        <v>【113.03】</v>
      </c>
      <c r="AH6" s="32">
        <f>IF(AH7="",NA(),AH7)</f>
        <v>0</v>
      </c>
      <c r="AI6" s="32">
        <f t="shared" ref="AI6:AQ6" si="5">IF(AI7="",NA(),AI7)</f>
        <v>0</v>
      </c>
      <c r="AJ6" s="32">
        <f t="shared" si="5"/>
        <v>0</v>
      </c>
      <c r="AK6" s="32">
        <f t="shared" si="5"/>
        <v>0</v>
      </c>
      <c r="AL6" s="32">
        <f t="shared" si="5"/>
        <v>0</v>
      </c>
      <c r="AM6" s="33">
        <f t="shared" si="5"/>
        <v>46.01</v>
      </c>
      <c r="AN6" s="33">
        <f t="shared" si="5"/>
        <v>46.21</v>
      </c>
      <c r="AO6" s="33">
        <f t="shared" si="5"/>
        <v>50.06</v>
      </c>
      <c r="AP6" s="33">
        <f t="shared" si="5"/>
        <v>44.3</v>
      </c>
      <c r="AQ6" s="33">
        <f t="shared" si="5"/>
        <v>32.31</v>
      </c>
      <c r="AR6" s="32" t="str">
        <f>IF(AR7="","",IF(AR7="-","【-】","【"&amp;SUBSTITUTE(TEXT(AR7,"#,##0.00"),"-","△")&amp;"】"))</f>
        <v>【0.81】</v>
      </c>
      <c r="AS6" s="33">
        <f>IF(AS7="",NA(),AS7)</f>
        <v>194136.91</v>
      </c>
      <c r="AT6" s="33">
        <f t="shared" ref="AT6:BB6" si="6">IF(AT7="",NA(),AT7)</f>
        <v>55449.4</v>
      </c>
      <c r="AU6" s="33">
        <f t="shared" si="6"/>
        <v>79228.06</v>
      </c>
      <c r="AV6" s="33">
        <f t="shared" si="6"/>
        <v>7511.43</v>
      </c>
      <c r="AW6" s="33">
        <f t="shared" si="6"/>
        <v>1298.46</v>
      </c>
      <c r="AX6" s="33">
        <f t="shared" si="6"/>
        <v>1068.93</v>
      </c>
      <c r="AY6" s="33">
        <f t="shared" si="6"/>
        <v>2046.32</v>
      </c>
      <c r="AZ6" s="33">
        <f t="shared" si="6"/>
        <v>2322.9699999999998</v>
      </c>
      <c r="BA6" s="33">
        <f t="shared" si="6"/>
        <v>2098.87</v>
      </c>
      <c r="BB6" s="33">
        <f t="shared" si="6"/>
        <v>571.29999999999995</v>
      </c>
      <c r="BC6" s="32" t="str">
        <f>IF(BC7="","",IF(BC7="-","【-】","【"&amp;SUBSTITUTE(TEXT(BC7,"#,##0.00"),"-","△")&amp;"】"))</f>
        <v>【264.16】</v>
      </c>
      <c r="BD6" s="33">
        <f>IF(BD7="",NA(),BD7)</f>
        <v>215.75</v>
      </c>
      <c r="BE6" s="33">
        <f t="shared" ref="BE6:BM6" si="7">IF(BE7="",NA(),BE7)</f>
        <v>200.95</v>
      </c>
      <c r="BF6" s="33">
        <f t="shared" si="7"/>
        <v>180.5</v>
      </c>
      <c r="BG6" s="33">
        <f t="shared" si="7"/>
        <v>160.93</v>
      </c>
      <c r="BH6" s="33">
        <f t="shared" si="7"/>
        <v>142.13999999999999</v>
      </c>
      <c r="BI6" s="33">
        <f t="shared" si="7"/>
        <v>607.37</v>
      </c>
      <c r="BJ6" s="33">
        <f t="shared" si="7"/>
        <v>592.66999999999996</v>
      </c>
      <c r="BK6" s="33">
        <f t="shared" si="7"/>
        <v>547.41999999999996</v>
      </c>
      <c r="BL6" s="33">
        <f t="shared" si="7"/>
        <v>536.9</v>
      </c>
      <c r="BM6" s="33">
        <f t="shared" si="7"/>
        <v>495.43</v>
      </c>
      <c r="BN6" s="32" t="str">
        <f>IF(BN7="","",IF(BN7="-","【-】","【"&amp;SUBSTITUTE(TEXT(BN7,"#,##0.00"),"-","△")&amp;"】"))</f>
        <v>【283.72】</v>
      </c>
      <c r="BO6" s="33">
        <f>IF(BO7="",NA(),BO7)</f>
        <v>104.17</v>
      </c>
      <c r="BP6" s="33">
        <f t="shared" ref="BP6:BX6" si="8">IF(BP7="",NA(),BP7)</f>
        <v>100.43</v>
      </c>
      <c r="BQ6" s="33">
        <f t="shared" si="8"/>
        <v>98.5</v>
      </c>
      <c r="BR6" s="33">
        <f t="shared" si="8"/>
        <v>89.7</v>
      </c>
      <c r="BS6" s="33">
        <f t="shared" si="8"/>
        <v>104.85</v>
      </c>
      <c r="BT6" s="33">
        <f t="shared" si="8"/>
        <v>82.04</v>
      </c>
      <c r="BU6" s="33">
        <f t="shared" si="8"/>
        <v>81.56</v>
      </c>
      <c r="BV6" s="33">
        <f t="shared" si="8"/>
        <v>80.62</v>
      </c>
      <c r="BW6" s="33">
        <f t="shared" si="8"/>
        <v>80.010000000000005</v>
      </c>
      <c r="BX6" s="33">
        <f t="shared" si="8"/>
        <v>81.900000000000006</v>
      </c>
      <c r="BY6" s="32" t="str">
        <f>IF(BY7="","",IF(BY7="-","【-】","【"&amp;SUBSTITUTE(TEXT(BY7,"#,##0.00"),"-","△")&amp;"】"))</f>
        <v>【104.60】</v>
      </c>
      <c r="BZ6" s="33">
        <f>IF(BZ7="",NA(),BZ7)</f>
        <v>213.58</v>
      </c>
      <c r="CA6" s="33">
        <f t="shared" ref="CA6:CI6" si="9">IF(CA7="",NA(),CA7)</f>
        <v>224.54</v>
      </c>
      <c r="CB6" s="33">
        <f t="shared" si="9"/>
        <v>229.25</v>
      </c>
      <c r="CC6" s="33">
        <f t="shared" si="9"/>
        <v>252.79</v>
      </c>
      <c r="CD6" s="33">
        <f t="shared" si="9"/>
        <v>214.21</v>
      </c>
      <c r="CE6" s="33">
        <f t="shared" si="9"/>
        <v>221.34</v>
      </c>
      <c r="CF6" s="33">
        <f t="shared" si="9"/>
        <v>227.44</v>
      </c>
      <c r="CG6" s="33">
        <f t="shared" si="9"/>
        <v>229.31</v>
      </c>
      <c r="CH6" s="33">
        <f t="shared" si="9"/>
        <v>232.46</v>
      </c>
      <c r="CI6" s="33">
        <f t="shared" si="9"/>
        <v>227.97</v>
      </c>
      <c r="CJ6" s="32" t="str">
        <f>IF(CJ7="","",IF(CJ7="-","【-】","【"&amp;SUBSTITUTE(TEXT(CJ7,"#,##0.00"),"-","△")&amp;"】"))</f>
        <v>【164.21】</v>
      </c>
      <c r="CK6" s="33">
        <f>IF(CK7="",NA(),CK7)</f>
        <v>58.21</v>
      </c>
      <c r="CL6" s="33">
        <f t="shared" ref="CL6:CT6" si="10">IF(CL7="",NA(),CL7)</f>
        <v>59.46</v>
      </c>
      <c r="CM6" s="33">
        <f t="shared" si="10"/>
        <v>63.08</v>
      </c>
      <c r="CN6" s="33">
        <f t="shared" si="10"/>
        <v>45.7</v>
      </c>
      <c r="CO6" s="33">
        <f t="shared" si="10"/>
        <v>42.07</v>
      </c>
      <c r="CP6" s="33">
        <f t="shared" si="10"/>
        <v>38.590000000000003</v>
      </c>
      <c r="CQ6" s="33">
        <f t="shared" si="10"/>
        <v>38.770000000000003</v>
      </c>
      <c r="CR6" s="33">
        <f t="shared" si="10"/>
        <v>40.119999999999997</v>
      </c>
      <c r="CS6" s="33">
        <f t="shared" si="10"/>
        <v>41.24</v>
      </c>
      <c r="CT6" s="33">
        <f t="shared" si="10"/>
        <v>40.700000000000003</v>
      </c>
      <c r="CU6" s="32" t="str">
        <f>IF(CU7="","",IF(CU7="-","【-】","【"&amp;SUBSTITUTE(TEXT(CU7,"#,##0.00"),"-","△")&amp;"】"))</f>
        <v>【59.80】</v>
      </c>
      <c r="CV6" s="33">
        <f>IF(CV7="",NA(),CV7)</f>
        <v>53.82</v>
      </c>
      <c r="CW6" s="33">
        <f t="shared" ref="CW6:DE6" si="11">IF(CW7="",NA(),CW7)</f>
        <v>50.6</v>
      </c>
      <c r="CX6" s="33">
        <f t="shared" si="11"/>
        <v>47.71</v>
      </c>
      <c r="CY6" s="33">
        <f t="shared" si="11"/>
        <v>64.87</v>
      </c>
      <c r="CZ6" s="33">
        <f t="shared" si="11"/>
        <v>69.48</v>
      </c>
      <c r="DA6" s="33">
        <f t="shared" si="11"/>
        <v>84.52</v>
      </c>
      <c r="DB6" s="33">
        <f t="shared" si="11"/>
        <v>77.69</v>
      </c>
      <c r="DC6" s="33">
        <f t="shared" si="11"/>
        <v>76.87</v>
      </c>
      <c r="DD6" s="33">
        <f t="shared" si="11"/>
        <v>74.900000000000006</v>
      </c>
      <c r="DE6" s="33">
        <f t="shared" si="11"/>
        <v>74.61</v>
      </c>
      <c r="DF6" s="32" t="str">
        <f>IF(DF7="","",IF(DF7="-","【-】","【"&amp;SUBSTITUTE(TEXT(DF7,"#,##0.00"),"-","△")&amp;"】"))</f>
        <v>【89.78】</v>
      </c>
      <c r="DG6" s="33">
        <f>IF(DG7="",NA(),DG7)</f>
        <v>41.62</v>
      </c>
      <c r="DH6" s="33">
        <f t="shared" ref="DH6:DP6" si="12">IF(DH7="",NA(),DH7)</f>
        <v>42.69</v>
      </c>
      <c r="DI6" s="33">
        <f t="shared" si="12"/>
        <v>43.53</v>
      </c>
      <c r="DJ6" s="33">
        <f t="shared" si="12"/>
        <v>45.98</v>
      </c>
      <c r="DK6" s="33">
        <f t="shared" si="12"/>
        <v>41.74</v>
      </c>
      <c r="DL6" s="33">
        <f t="shared" si="12"/>
        <v>34.1</v>
      </c>
      <c r="DM6" s="33">
        <f t="shared" si="12"/>
        <v>37.409999999999997</v>
      </c>
      <c r="DN6" s="33">
        <f t="shared" si="12"/>
        <v>38.520000000000003</v>
      </c>
      <c r="DO6" s="33">
        <f t="shared" si="12"/>
        <v>39.049999999999997</v>
      </c>
      <c r="DP6" s="33">
        <f t="shared" si="12"/>
        <v>50.44</v>
      </c>
      <c r="DQ6" s="32" t="str">
        <f>IF(DQ7="","",IF(DQ7="-","【-】","【"&amp;SUBSTITUTE(TEXT(DQ7,"#,##0.00"),"-","△")&amp;"】"))</f>
        <v>【46.31】</v>
      </c>
      <c r="DR6" s="33">
        <f>IF(DR7="",NA(),DR7)</f>
        <v>24.66</v>
      </c>
      <c r="DS6" s="33">
        <f t="shared" ref="DS6:EA6" si="13">IF(DS7="",NA(),DS7)</f>
        <v>24.43</v>
      </c>
      <c r="DT6" s="33">
        <f t="shared" si="13"/>
        <v>24.43</v>
      </c>
      <c r="DU6" s="33">
        <f t="shared" si="13"/>
        <v>23.85</v>
      </c>
      <c r="DV6" s="33">
        <f t="shared" si="13"/>
        <v>14.96</v>
      </c>
      <c r="DW6" s="33">
        <f t="shared" si="13"/>
        <v>5.25</v>
      </c>
      <c r="DX6" s="33">
        <f t="shared" si="13"/>
        <v>5.74</v>
      </c>
      <c r="DY6" s="33">
        <f t="shared" si="13"/>
        <v>6.76</v>
      </c>
      <c r="DZ6" s="33">
        <f t="shared" si="13"/>
        <v>8.18</v>
      </c>
      <c r="EA6" s="33">
        <f t="shared" si="13"/>
        <v>9.64</v>
      </c>
      <c r="EB6" s="32" t="str">
        <f>IF(EB7="","",IF(EB7="-","【-】","【"&amp;SUBSTITUTE(TEXT(EB7,"#,##0.00"),"-","△")&amp;"】"))</f>
        <v>【12.42】</v>
      </c>
      <c r="EC6" s="32">
        <f>IF(EC7="",NA(),EC7)</f>
        <v>0</v>
      </c>
      <c r="ED6" s="33">
        <f t="shared" ref="ED6:EL6" si="14">IF(ED7="",NA(),ED7)</f>
        <v>1.28</v>
      </c>
      <c r="EE6" s="32">
        <f t="shared" si="14"/>
        <v>0</v>
      </c>
      <c r="EF6" s="33">
        <f t="shared" si="14"/>
        <v>1.17</v>
      </c>
      <c r="EG6" s="32">
        <f t="shared" si="14"/>
        <v>0</v>
      </c>
      <c r="EH6" s="33">
        <f t="shared" si="14"/>
        <v>1.92</v>
      </c>
      <c r="EI6" s="33">
        <f t="shared" si="14"/>
        <v>0.5</v>
      </c>
      <c r="EJ6" s="33">
        <f t="shared" si="14"/>
        <v>0.62</v>
      </c>
      <c r="EK6" s="33">
        <f t="shared" si="14"/>
        <v>0.23</v>
      </c>
      <c r="EL6" s="33">
        <f t="shared" si="14"/>
        <v>0.34</v>
      </c>
      <c r="EM6" s="32" t="str">
        <f>IF(EM7="","",IF(EM7="-","【-】","【"&amp;SUBSTITUTE(TEXT(EM7,"#,##0.00"),"-","△")&amp;"】"))</f>
        <v>【0.78】</v>
      </c>
    </row>
    <row r="7" spans="1:143" s="34" customFormat="1">
      <c r="A7" s="26"/>
      <c r="B7" s="35">
        <v>2014</v>
      </c>
      <c r="C7" s="35">
        <v>313289</v>
      </c>
      <c r="D7" s="35">
        <v>46</v>
      </c>
      <c r="E7" s="35">
        <v>1</v>
      </c>
      <c r="F7" s="35">
        <v>0</v>
      </c>
      <c r="G7" s="35">
        <v>1</v>
      </c>
      <c r="H7" s="35" t="s">
        <v>93</v>
      </c>
      <c r="I7" s="35" t="s">
        <v>94</v>
      </c>
      <c r="J7" s="35" t="s">
        <v>95</v>
      </c>
      <c r="K7" s="35" t="s">
        <v>96</v>
      </c>
      <c r="L7" s="35" t="s">
        <v>97</v>
      </c>
      <c r="M7" s="36" t="s">
        <v>98</v>
      </c>
      <c r="N7" s="36">
        <v>90.58</v>
      </c>
      <c r="O7" s="36">
        <v>34.65</v>
      </c>
      <c r="P7" s="36">
        <v>3780</v>
      </c>
      <c r="Q7" s="36">
        <v>7653</v>
      </c>
      <c r="R7" s="36">
        <v>224.7</v>
      </c>
      <c r="S7" s="36">
        <v>34.06</v>
      </c>
      <c r="T7" s="36">
        <v>2638</v>
      </c>
      <c r="U7" s="36">
        <v>2.0099999999999998</v>
      </c>
      <c r="V7" s="36">
        <v>1312.44</v>
      </c>
      <c r="W7" s="36">
        <v>105.46</v>
      </c>
      <c r="X7" s="36">
        <v>102.56</v>
      </c>
      <c r="Y7" s="36">
        <v>100.21</v>
      </c>
      <c r="Z7" s="36">
        <v>91.39</v>
      </c>
      <c r="AA7" s="36">
        <v>106.49</v>
      </c>
      <c r="AB7" s="36">
        <v>104.39</v>
      </c>
      <c r="AC7" s="36">
        <v>100.54</v>
      </c>
      <c r="AD7" s="36">
        <v>100.73</v>
      </c>
      <c r="AE7" s="36">
        <v>109.5</v>
      </c>
      <c r="AF7" s="36">
        <v>106.28</v>
      </c>
      <c r="AG7" s="36">
        <v>113.03</v>
      </c>
      <c r="AH7" s="36">
        <v>0</v>
      </c>
      <c r="AI7" s="36">
        <v>0</v>
      </c>
      <c r="AJ7" s="36">
        <v>0</v>
      </c>
      <c r="AK7" s="36">
        <v>0</v>
      </c>
      <c r="AL7" s="36">
        <v>0</v>
      </c>
      <c r="AM7" s="36">
        <v>46.01</v>
      </c>
      <c r="AN7" s="36">
        <v>46.21</v>
      </c>
      <c r="AO7" s="36">
        <v>50.06</v>
      </c>
      <c r="AP7" s="36">
        <v>44.3</v>
      </c>
      <c r="AQ7" s="36">
        <v>32.31</v>
      </c>
      <c r="AR7" s="36">
        <v>0.81</v>
      </c>
      <c r="AS7" s="36">
        <v>194136.91</v>
      </c>
      <c r="AT7" s="36">
        <v>55449.4</v>
      </c>
      <c r="AU7" s="36">
        <v>79228.06</v>
      </c>
      <c r="AV7" s="36">
        <v>7511.43</v>
      </c>
      <c r="AW7" s="36">
        <v>1298.46</v>
      </c>
      <c r="AX7" s="36">
        <v>1068.93</v>
      </c>
      <c r="AY7" s="36">
        <v>2046.32</v>
      </c>
      <c r="AZ7" s="36">
        <v>2322.9699999999998</v>
      </c>
      <c r="BA7" s="36">
        <v>2098.87</v>
      </c>
      <c r="BB7" s="36">
        <v>571.29999999999995</v>
      </c>
      <c r="BC7" s="36">
        <v>264.16000000000003</v>
      </c>
      <c r="BD7" s="36">
        <v>215.75</v>
      </c>
      <c r="BE7" s="36">
        <v>200.95</v>
      </c>
      <c r="BF7" s="36">
        <v>180.5</v>
      </c>
      <c r="BG7" s="36">
        <v>160.93</v>
      </c>
      <c r="BH7" s="36">
        <v>142.13999999999999</v>
      </c>
      <c r="BI7" s="36">
        <v>607.37</v>
      </c>
      <c r="BJ7" s="36">
        <v>592.66999999999996</v>
      </c>
      <c r="BK7" s="36">
        <v>547.41999999999996</v>
      </c>
      <c r="BL7" s="36">
        <v>536.9</v>
      </c>
      <c r="BM7" s="36">
        <v>495.43</v>
      </c>
      <c r="BN7" s="36">
        <v>283.72000000000003</v>
      </c>
      <c r="BO7" s="36">
        <v>104.17</v>
      </c>
      <c r="BP7" s="36">
        <v>100.43</v>
      </c>
      <c r="BQ7" s="36">
        <v>98.5</v>
      </c>
      <c r="BR7" s="36">
        <v>89.7</v>
      </c>
      <c r="BS7" s="36">
        <v>104.85</v>
      </c>
      <c r="BT7" s="36">
        <v>82.04</v>
      </c>
      <c r="BU7" s="36">
        <v>81.56</v>
      </c>
      <c r="BV7" s="36">
        <v>80.62</v>
      </c>
      <c r="BW7" s="36">
        <v>80.010000000000005</v>
      </c>
      <c r="BX7" s="36">
        <v>81.900000000000006</v>
      </c>
      <c r="BY7" s="36">
        <v>104.6</v>
      </c>
      <c r="BZ7" s="36">
        <v>213.58</v>
      </c>
      <c r="CA7" s="36">
        <v>224.54</v>
      </c>
      <c r="CB7" s="36">
        <v>229.25</v>
      </c>
      <c r="CC7" s="36">
        <v>252.79</v>
      </c>
      <c r="CD7" s="36">
        <v>214.21</v>
      </c>
      <c r="CE7" s="36">
        <v>221.34</v>
      </c>
      <c r="CF7" s="36">
        <v>227.44</v>
      </c>
      <c r="CG7" s="36">
        <v>229.31</v>
      </c>
      <c r="CH7" s="36">
        <v>232.46</v>
      </c>
      <c r="CI7" s="36">
        <v>227.97</v>
      </c>
      <c r="CJ7" s="36">
        <v>164.21</v>
      </c>
      <c r="CK7" s="36">
        <v>58.21</v>
      </c>
      <c r="CL7" s="36">
        <v>59.46</v>
      </c>
      <c r="CM7" s="36">
        <v>63.08</v>
      </c>
      <c r="CN7" s="36">
        <v>45.7</v>
      </c>
      <c r="CO7" s="36">
        <v>42.07</v>
      </c>
      <c r="CP7" s="36">
        <v>38.590000000000003</v>
      </c>
      <c r="CQ7" s="36">
        <v>38.770000000000003</v>
      </c>
      <c r="CR7" s="36">
        <v>40.119999999999997</v>
      </c>
      <c r="CS7" s="36">
        <v>41.24</v>
      </c>
      <c r="CT7" s="36">
        <v>40.700000000000003</v>
      </c>
      <c r="CU7" s="36">
        <v>59.8</v>
      </c>
      <c r="CV7" s="36">
        <v>53.82</v>
      </c>
      <c r="CW7" s="36">
        <v>50.6</v>
      </c>
      <c r="CX7" s="36">
        <v>47.71</v>
      </c>
      <c r="CY7" s="36">
        <v>64.87</v>
      </c>
      <c r="CZ7" s="36">
        <v>69.48</v>
      </c>
      <c r="DA7" s="36">
        <v>84.52</v>
      </c>
      <c r="DB7" s="36">
        <v>77.69</v>
      </c>
      <c r="DC7" s="36">
        <v>76.87</v>
      </c>
      <c r="DD7" s="36">
        <v>74.900000000000006</v>
      </c>
      <c r="DE7" s="36">
        <v>74.61</v>
      </c>
      <c r="DF7" s="36">
        <v>89.78</v>
      </c>
      <c r="DG7" s="36">
        <v>41.62</v>
      </c>
      <c r="DH7" s="36">
        <v>42.69</v>
      </c>
      <c r="DI7" s="36">
        <v>43.53</v>
      </c>
      <c r="DJ7" s="36">
        <v>45.98</v>
      </c>
      <c r="DK7" s="36">
        <v>41.74</v>
      </c>
      <c r="DL7" s="36">
        <v>34.1</v>
      </c>
      <c r="DM7" s="36">
        <v>37.409999999999997</v>
      </c>
      <c r="DN7" s="36">
        <v>38.520000000000003</v>
      </c>
      <c r="DO7" s="36">
        <v>39.049999999999997</v>
      </c>
      <c r="DP7" s="36">
        <v>50.44</v>
      </c>
      <c r="DQ7" s="36">
        <v>46.31</v>
      </c>
      <c r="DR7" s="36">
        <v>24.66</v>
      </c>
      <c r="DS7" s="36">
        <v>24.43</v>
      </c>
      <c r="DT7" s="36">
        <v>24.43</v>
      </c>
      <c r="DU7" s="36">
        <v>23.85</v>
      </c>
      <c r="DV7" s="36">
        <v>14.96</v>
      </c>
      <c r="DW7" s="36">
        <v>5.25</v>
      </c>
      <c r="DX7" s="36">
        <v>5.74</v>
      </c>
      <c r="DY7" s="36">
        <v>6.76</v>
      </c>
      <c r="DZ7" s="36">
        <v>8.18</v>
      </c>
      <c r="EA7" s="36">
        <v>9.64</v>
      </c>
      <c r="EB7" s="36">
        <v>12.42</v>
      </c>
      <c r="EC7" s="36">
        <v>0</v>
      </c>
      <c r="ED7" s="36">
        <v>1.28</v>
      </c>
      <c r="EE7" s="36">
        <v>0</v>
      </c>
      <c r="EF7" s="36">
        <v>1.17</v>
      </c>
      <c r="EG7" s="36">
        <v>0</v>
      </c>
      <c r="EH7" s="36">
        <v>1.92</v>
      </c>
      <c r="EI7" s="36">
        <v>0.5</v>
      </c>
      <c r="EJ7" s="36">
        <v>0.62</v>
      </c>
      <c r="EK7" s="36">
        <v>0.23</v>
      </c>
      <c r="EL7" s="36">
        <v>0.34</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鳥取県庁</cp:lastModifiedBy>
  <cp:lastPrinted>2016-02-19T10:32:11Z</cp:lastPrinted>
  <dcterms:created xsi:type="dcterms:W3CDTF">2016-02-03T07:26:01Z</dcterms:created>
  <dcterms:modified xsi:type="dcterms:W3CDTF">2016-02-19T10:32:17Z</dcterms:modified>
</cp:coreProperties>
</file>