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B501" lockStructure="1"/>
  <bookViews>
    <workbookView xWindow="240" yWindow="60" windowWidth="14940" windowHeight="7875"/>
  </bookViews>
  <sheets>
    <sheet name="法非適用_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M6" i="5" l="1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AY10" i="4" s="1"/>
  <c r="U6" i="5"/>
  <c r="AQ10" i="4" s="1"/>
  <c r="T6" i="5"/>
  <c r="S6" i="5"/>
  <c r="AY8" i="4" s="1"/>
  <c r="R6" i="5"/>
  <c r="AQ8" i="4" s="1"/>
  <c r="Q6" i="5"/>
  <c r="AI8" i="4" s="1"/>
  <c r="P6" i="5"/>
  <c r="O6" i="5"/>
  <c r="N6" i="5"/>
  <c r="M6" i="5"/>
  <c r="L6" i="5"/>
  <c r="K6" i="5"/>
  <c r="R8" i="4" s="1"/>
  <c r="J6" i="5"/>
  <c r="I6" i="5"/>
  <c r="B8" i="4" s="1"/>
  <c r="H6" i="5"/>
  <c r="G6" i="5"/>
  <c r="F6" i="5"/>
  <c r="E6" i="5"/>
  <c r="D6" i="5"/>
  <c r="C6" i="5"/>
  <c r="B6" i="5"/>
  <c r="F10" i="5" s="1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I10" i="4"/>
  <c r="Z10" i="4"/>
  <c r="R10" i="4"/>
  <c r="J10" i="4"/>
  <c r="B10" i="4"/>
  <c r="Z8" i="4"/>
  <c r="J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<sst xmlns="http://schemas.openxmlformats.org/spreadsheetml/2006/main" count="218" uniqueCount="108">
  <si>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</si>
  <si>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</si>
  <si>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</si>
  <si>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</si>
  <si>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</si>
  <si>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</si>
  <si>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</si>
  <si>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</si>
  <si>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</si>
  <si>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</si>
  <si>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</si>
  <si>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</si>
  <si>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</si>
  <si>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</si>
  <si>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</si>
  <si>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</si>
  <si>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</si>
  <si>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</si>
  <si>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</si>
  <si>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</si>
  <si>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</si>
  <si>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</si>
  <si>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</si>
  <si>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</si>
  <si>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</si>
  <si>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</si>
  <si>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</si>
  <si>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</si>
  <si>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</si>
  <si>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</si>
  <si>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</si>
  <si>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</si>
  <si>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</si>
  <si>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「供給した配水量の効率性」</t>
    <rPh sb="1" eb="3">
      <t>キョウキュウ</t>
    </rPh>
    <rPh sb="5" eb="7">
      <t>ハイスイ</t>
    </rPh>
    <rPh sb="7" eb="8">
      <t>リョウ</t>
    </rPh>
    <rPh sb="9" eb="11">
      <t>コウリツ</t>
    </rPh>
    <rPh sb="11" eb="12">
      <t>セイ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</si>
  <si>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</si>
  <si>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</si>
  <si>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</si>
  <si>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「管路の経年化の状況」</t>
    <rPh sb="1" eb="3">
      <t>カンロ</t>
    </rPh>
    <rPh sb="4" eb="7">
      <t>ケイネンカ</t>
    </rPh>
    <rPh sb="8" eb="10">
      <t>ジョウキョウ</t>
    </rPh>
    <phoneticPr fontId="4"/>
  </si>
  <si>
    <t>「管路の更新投資の実施状況」</t>
    <rPh sb="1" eb="3">
      <t>カンロ</t>
    </rPh>
    <rPh sb="4" eb="6">
      <t>コウシン</t>
    </rPh>
    <rPh sb="6" eb="8">
      <t>トウシ</t>
    </rPh>
    <rPh sb="9" eb="11">
      <t>ジッシ</t>
    </rPh>
    <rPh sb="11" eb="13">
      <t>ジョウキョウ</t>
    </rPh>
    <phoneticPr fontId="4"/>
  </si>
  <si>
    <t>※　平成22年度から平成25年度における各指標の類似団体平均値は、当時の事業数を基に算出していますが、管路更新率については、平成26年度の事業数を基に類似団体平均値を算出しています。</t>
    <phoneticPr fontId="4"/>
  </si>
  <si>
    <t>水道事業(法非適用)</t>
    <rPh sb="0" eb="2">
      <t>スイドウ</t>
    </rPh>
    <rPh sb="2" eb="4">
      <t>ジギョウ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</si>
  <si>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</si>
  <si>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</si>
  <si>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</si>
  <si>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</si>
  <si>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</si>
  <si>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</si>
  <si>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</si>
  <si>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</si>
  <si>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</si>
  <si>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</si>
  <si>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</si>
  <si>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</si>
  <si>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</si>
  <si>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</si>
  <si>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</si>
  <si>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</si>
  <si>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</si>
  <si>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</si>
  <si>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</si>
  <si>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</si>
  <si>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</si>
  <si>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</si>
  <si>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</si>
  <si>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</si>
  <si>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</si>
  <si>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</si>
  <si>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</si>
  <si>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</si>
  <si>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</si>
  <si>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</si>
  <si>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</si>
  <si>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</si>
  <si>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</si>
  <si>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</si>
  <si>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</si>
  <si>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</si>
  <si>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</si>
  <si>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</si>
  <si>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</si>
  <si>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</si>
  <si>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</si>
  <si>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</si>
  <si>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</si>
  <si>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</si>
  <si>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</si>
  <si>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</si>
  <si>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</si>
  <si>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</si>
  <si>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</si>
  <si>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</si>
  <si>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</si>
  <si>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</si>
  <si>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鳥取県　大山町</t>
  </si>
  <si>
    <t>法非適用</t>
  </si>
  <si>
    <t>水道事業</t>
  </si>
  <si>
    <t>簡易水道事業</t>
  </si>
  <si>
    <t>D4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</si>
  <si>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</si>
  <si>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</si>
  <si>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</si>
  <si>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</si>
  <si>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</si>
  <si>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</si>
  <si>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</si>
  <si>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③　類似団体平均を下回っている。
平成23年度において更新を行っているが、それ以降は行われていない。計画的な更新ができるよう、管路状況の把握、管理に努めたい。</t>
    <phoneticPr fontId="4"/>
  </si>
  <si>
    <t>①収益的収支比率は、100%を下回り、健全経営とはいえない。ただし、簡易水道事業に関しては全国平均、類似団体平均も100%を大きく下回っている現状である。④料金回収率も100%を下回っていて、料金収入で賄うべき経費を回収できているとはいえないが、段階的に行っている料金改定により平成26年度においては全国平均、類似団体平均と比較して高い数値を示している。⑥給水原価についても、全国平均、類似団体と比較して低い数値となっている。また、④企業債残高対給水比率をみると、全国平均、類似団体平均より低くなっている。これは、企業債への依存度が他団体と比較して低いこと、または給水収益が多いことを示している。⑦施設利用率については、類似団体を上回っているが、全国平均は下回っている。100%に近づけていけるよう、施設の適正化に努めたい。⑧有収率は全国平均、類似団体を大きく上回り、90%以上となっている。これは施設の稼動が収益に結びついていることを示している。</t>
    <rPh sb="123" eb="126">
      <t>ダンカイテキ</t>
    </rPh>
    <rPh sb="127" eb="128">
      <t>オコナ</t>
    </rPh>
    <rPh sb="132" eb="134">
      <t>リョウキン</t>
    </rPh>
    <rPh sb="134" eb="136">
      <t>カイテイ</t>
    </rPh>
    <phoneticPr fontId="4"/>
  </si>
  <si>
    <t>簡易水道事業単独での経営状態は、健全であるとはいえないが、全国的、類似団体も同じような傾向を示している。また、それらの指標と比較して大きく悪化している項目も特にない。上水道事業との統合により、経営の明確化、固定資産状況の把握ができるため、健全経営を目指しより一層計画立てた運営を行いたい。</t>
    <rPh sb="83" eb="86">
      <t>ジョウスイドウ</t>
    </rPh>
    <rPh sb="86" eb="88">
      <t>ジギョウ</t>
    </rPh>
    <rPh sb="90" eb="92">
      <t>トウゴウ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</si>
</sst>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9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10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0" fontId="0" fillId="2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77" fontId="5" fillId="0" borderId="5" xfId="0" applyNumberFormat="1" applyFont="1" applyBorder="1" applyAlignment="1" applyProtection="1">
      <alignment horizontal="center" vertical="center"/>
      <protection hidden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5" fillId="0" borderId="5" xfId="0" applyNumberFormat="1" applyFont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3" xfId="0" applyNumberFormat="1" applyFont="1" applyBorder="1" applyAlignment="1" applyProtection="1">
      <alignment horizontal="center" vertical="center"/>
      <protection hidden="1"/>
    </xf>
    <xf numFmtId="0" fontId="5" fillId="0" borderId="4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3" xfId="0" applyNumberFormat="1" applyFont="1" applyBorder="1" applyAlignment="1" applyProtection="1">
      <alignment horizontal="center" vertical="center"/>
      <protection hidden="1"/>
    </xf>
    <xf numFmtId="176" fontId="5" fillId="0" borderId="4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19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3" xfId="14"/>
    <cellStyle name="標準 4" xfId="15"/>
    <cellStyle name="標準 5" xfId="16"/>
    <cellStyle name="標準 6" xfId="17"/>
    <cellStyle name="標準 7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3"/>
          <c:y val="0.158069456690285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データ!$EC$6:$EG$6</c:f>
              <c:numCache>
                <c:formatCode>#,##0.00;"△"#,##0.00;"-"</c:formatCode>
                <c:ptCount val="5"/>
                <c:pt idx="0" formatCode="#,##0.00;&quot;△&quot;#,##0.00">
                  <c:v>0</c:v>
                </c:pt>
                <c:pt idx="1">
                  <c:v>4.22</c:v>
                </c:pt>
                <c:pt idx="2" formatCode="#,##0.00;&quot;△&quot;#,##0.00">
                  <c:v>0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478976"/>
        <c:axId val="15526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データ!$EH$6:$EL$6</c:f>
              <c:numCache>
                <c:formatCode>#,##0.00;"△"#,##0.00;"-"</c:formatCode>
                <c:ptCount val="5"/>
                <c:pt idx="0">
                  <c:v>0.5</c:v>
                </c:pt>
                <c:pt idx="1">
                  <c:v>0.61</c:v>
                </c:pt>
                <c:pt idx="2">
                  <c:v>0.37</c:v>
                </c:pt>
                <c:pt idx="3">
                  <c:v>0.7</c:v>
                </c:pt>
                <c:pt idx="4">
                  <c:v>0.91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78976"/>
        <c:axId val="155260032"/>
      </c:lineChart>
      <c:dateAx>
        <c:axId val="1484789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5260032"/>
        <c:crosses val="autoZero"/>
        <c:auto val="1"/>
        <c:lblOffset val="100"/>
        <c:baseTimeUnit val="years"/>
      </c:dateAx>
      <c:valAx>
        <c:axId val="15526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484789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66" l="0.70000000000000062" r="0.70000000000000062" t="0.750000000000013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データ!$CK$6:$CO$6</c:f>
              <c:numCache>
                <c:formatCode>#,##0.00;"△"#,##0.00;"-"</c:formatCode>
                <c:ptCount val="5"/>
                <c:pt idx="0">
                  <c:v>57.12</c:v>
                </c:pt>
                <c:pt idx="1">
                  <c:v>59.02</c:v>
                </c:pt>
                <c:pt idx="2">
                  <c:v>62.9</c:v>
                </c:pt>
                <c:pt idx="3">
                  <c:v>59.07</c:v>
                </c:pt>
                <c:pt idx="4">
                  <c:v>53.26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728192"/>
        <c:axId val="1647344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データ!$CP$6:$CT$6</c:f>
              <c:numCache>
                <c:formatCode>#,##0.00;"△"#,##0.00;"-"</c:formatCode>
                <c:ptCount val="5"/>
                <c:pt idx="0">
                  <c:v>51.56</c:v>
                </c:pt>
                <c:pt idx="1">
                  <c:v>50.66</c:v>
                </c:pt>
                <c:pt idx="2">
                  <c:v>51.11</c:v>
                </c:pt>
                <c:pt idx="3">
                  <c:v>50.49</c:v>
                </c:pt>
                <c:pt idx="4">
                  <c:v>48.36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728192"/>
        <c:axId val="164734464"/>
      </c:lineChart>
      <c:dateAx>
        <c:axId val="1647281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4734464"/>
        <c:crosses val="autoZero"/>
        <c:auto val="1"/>
        <c:lblOffset val="100"/>
        <c:baseTimeUnit val="years"/>
      </c:dateAx>
      <c:valAx>
        <c:axId val="1647344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4728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データ!$CV$6:$CZ$6</c:f>
              <c:numCache>
                <c:formatCode>#,##0.00;"△"#,##0.00;"-"</c:formatCode>
                <c:ptCount val="5"/>
                <c:pt idx="0">
                  <c:v>95.02</c:v>
                </c:pt>
                <c:pt idx="1">
                  <c:v>95.49</c:v>
                </c:pt>
                <c:pt idx="2">
                  <c:v>94.99</c:v>
                </c:pt>
                <c:pt idx="3">
                  <c:v>94.71</c:v>
                </c:pt>
                <c:pt idx="4">
                  <c:v>94.34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744192"/>
        <c:axId val="164770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データ!$DA$6:$DE$6</c:f>
              <c:numCache>
                <c:formatCode>#,##0.00;"△"#,##0.00;"-"</c:formatCode>
                <c:ptCount val="5"/>
                <c:pt idx="0">
                  <c:v>75.58</c:v>
                </c:pt>
                <c:pt idx="1">
                  <c:v>74.13</c:v>
                </c:pt>
                <c:pt idx="2">
                  <c:v>74.16</c:v>
                </c:pt>
                <c:pt idx="3">
                  <c:v>74.209999999999994</c:v>
                </c:pt>
                <c:pt idx="4">
                  <c:v>75.239999999999995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744192"/>
        <c:axId val="164770944"/>
      </c:lineChart>
      <c:dateAx>
        <c:axId val="1647441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4770944"/>
        <c:crosses val="autoZero"/>
        <c:auto val="1"/>
        <c:lblOffset val="100"/>
        <c:baseTimeUnit val="years"/>
      </c:dateAx>
      <c:valAx>
        <c:axId val="164770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4744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4"/>
          <c:y val="0.15806945669028538"/>
          <c:w val="0.8602616255212191"/>
          <c:h val="0.56370168884888283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データ!$W$6:$AA$6</c:f>
              <c:numCache>
                <c:formatCode>#,##0.00;"△"#,##0.00;"-"</c:formatCode>
                <c:ptCount val="5"/>
                <c:pt idx="0">
                  <c:v>66.64</c:v>
                </c:pt>
                <c:pt idx="1">
                  <c:v>42.18</c:v>
                </c:pt>
                <c:pt idx="2">
                  <c:v>70.88</c:v>
                </c:pt>
                <c:pt idx="3">
                  <c:v>69.22</c:v>
                </c:pt>
                <c:pt idx="4">
                  <c:v>63.08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310720"/>
        <c:axId val="155316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データ!$AB$6:$AF$6</c:f>
              <c:numCache>
                <c:formatCode>#,##0.00;"△"#,##0.00;"-"</c:formatCode>
                <c:ptCount val="5"/>
                <c:pt idx="0">
                  <c:v>71.510000000000005</c:v>
                </c:pt>
                <c:pt idx="1">
                  <c:v>68.61</c:v>
                </c:pt>
                <c:pt idx="2">
                  <c:v>70.760000000000005</c:v>
                </c:pt>
                <c:pt idx="3">
                  <c:v>71.66</c:v>
                </c:pt>
                <c:pt idx="4">
                  <c:v>73.06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310720"/>
        <c:axId val="155316992"/>
      </c:lineChart>
      <c:dateAx>
        <c:axId val="1553107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5316992"/>
        <c:crosses val="autoZero"/>
        <c:auto val="1"/>
        <c:lblOffset val="100"/>
        <c:baseTimeUnit val="years"/>
      </c:dateAx>
      <c:valAx>
        <c:axId val="155316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5310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1" l="0.70000000000000062" r="0.70000000000000062" t="0.750000000000013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データ!$DG$6:$DK$6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824704"/>
        <c:axId val="1588350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データ!$DL$6:$DP$6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824704"/>
        <c:axId val="158835072"/>
      </c:lineChart>
      <c:dateAx>
        <c:axId val="1588247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8835072"/>
        <c:crosses val="autoZero"/>
        <c:auto val="1"/>
        <c:lblOffset val="100"/>
        <c:baseTimeUnit val="years"/>
      </c:dateAx>
      <c:valAx>
        <c:axId val="1588350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88247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2"/>
          <c:y val="0.158069456690285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データ!$DR$6:$DV$6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861184"/>
        <c:axId val="1588674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データ!$DW$6:$EA$6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861184"/>
        <c:axId val="158867456"/>
      </c:lineChart>
      <c:dateAx>
        <c:axId val="1588611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8867456"/>
        <c:crosses val="autoZero"/>
        <c:auto val="1"/>
        <c:lblOffset val="100"/>
        <c:baseTimeUnit val="years"/>
      </c:dateAx>
      <c:valAx>
        <c:axId val="1588674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88611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データ!$AH$6:$AL$6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891392"/>
        <c:axId val="158909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データ!$AM$6:$AQ$6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891392"/>
        <c:axId val="158909952"/>
      </c:lineChart>
      <c:dateAx>
        <c:axId val="1588913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8909952"/>
        <c:crosses val="autoZero"/>
        <c:auto val="1"/>
        <c:lblOffset val="100"/>
        <c:baseTimeUnit val="years"/>
      </c:dateAx>
      <c:valAx>
        <c:axId val="158909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88913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データ!$AS$6:$AW$6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928256"/>
        <c:axId val="1589386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データ!$AX$6:$BB$6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928256"/>
        <c:axId val="158938624"/>
      </c:lineChart>
      <c:dateAx>
        <c:axId val="1589282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8938624"/>
        <c:crosses val="autoZero"/>
        <c:auto val="1"/>
        <c:lblOffset val="100"/>
        <c:baseTimeUnit val="years"/>
      </c:dateAx>
      <c:valAx>
        <c:axId val="1589386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89282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データ!$BD$6:$BH$6</c:f>
              <c:numCache>
                <c:formatCode>#,##0.00;"△"#,##0.00;"-"</c:formatCode>
                <c:ptCount val="5"/>
                <c:pt idx="0">
                  <c:v>1412.16</c:v>
                </c:pt>
                <c:pt idx="1">
                  <c:v>2306.69</c:v>
                </c:pt>
                <c:pt idx="2">
                  <c:v>1873.56</c:v>
                </c:pt>
                <c:pt idx="3">
                  <c:v>1912.77</c:v>
                </c:pt>
                <c:pt idx="4">
                  <c:v>909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968832"/>
        <c:axId val="158975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データ!$BI$6:$BM$6</c:f>
              <c:numCache>
                <c:formatCode>#,##0.00;"△"#,##0.00;"-"</c:formatCode>
                <c:ptCount val="5"/>
                <c:pt idx="0">
                  <c:v>1450.45</c:v>
                </c:pt>
                <c:pt idx="1">
                  <c:v>1442.51</c:v>
                </c:pt>
                <c:pt idx="2">
                  <c:v>1496.15</c:v>
                </c:pt>
                <c:pt idx="3">
                  <c:v>1462.56</c:v>
                </c:pt>
                <c:pt idx="4">
                  <c:v>1486.62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968832"/>
        <c:axId val="158975104"/>
      </c:lineChart>
      <c:dateAx>
        <c:axId val="1589688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8975104"/>
        <c:crosses val="autoZero"/>
        <c:auto val="1"/>
        <c:lblOffset val="100"/>
        <c:baseTimeUnit val="years"/>
      </c:dateAx>
      <c:valAx>
        <c:axId val="158975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89688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データ!$BO$6:$BS$6</c:f>
              <c:numCache>
                <c:formatCode>#,##0.00;"△"#,##0.00;"-"</c:formatCode>
                <c:ptCount val="5"/>
                <c:pt idx="0">
                  <c:v>27.08</c:v>
                </c:pt>
                <c:pt idx="1">
                  <c:v>24.79</c:v>
                </c:pt>
                <c:pt idx="2">
                  <c:v>40.24</c:v>
                </c:pt>
                <c:pt idx="3">
                  <c:v>39.56</c:v>
                </c:pt>
                <c:pt idx="4">
                  <c:v>60.4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301440"/>
        <c:axId val="1643322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データ!$BT$6:$BX$6</c:f>
              <c:numCache>
                <c:formatCode>#,##0.00;"△"#,##0.00;"-"</c:formatCode>
                <c:ptCount val="5"/>
                <c:pt idx="0">
                  <c:v>33.96</c:v>
                </c:pt>
                <c:pt idx="1">
                  <c:v>33.299999999999997</c:v>
                </c:pt>
                <c:pt idx="2">
                  <c:v>33.01</c:v>
                </c:pt>
                <c:pt idx="3">
                  <c:v>32.39</c:v>
                </c:pt>
                <c:pt idx="4">
                  <c:v>24.39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301440"/>
        <c:axId val="164332288"/>
      </c:lineChart>
      <c:dateAx>
        <c:axId val="1643014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4332288"/>
        <c:crosses val="autoZero"/>
        <c:auto val="1"/>
        <c:lblOffset val="100"/>
        <c:baseTimeUnit val="years"/>
      </c:dateAx>
      <c:valAx>
        <c:axId val="1643322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43014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データ!$BZ$6:$CD$6</c:f>
              <c:numCache>
                <c:formatCode>#,##0.00;"△"#,##0.00;"-"</c:formatCode>
                <c:ptCount val="5"/>
                <c:pt idx="0">
                  <c:v>103.32</c:v>
                </c:pt>
                <c:pt idx="1">
                  <c:v>107.57</c:v>
                </c:pt>
                <c:pt idx="2">
                  <c:v>74.3</c:v>
                </c:pt>
                <c:pt idx="3">
                  <c:v>75.98</c:v>
                </c:pt>
                <c:pt idx="4">
                  <c:v>107.81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696448"/>
        <c:axId val="1646983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データ!$CE$6:$CI$6</c:f>
              <c:numCache>
                <c:formatCode>#,##0.00;"△"#,##0.00;"-"</c:formatCode>
                <c:ptCount val="5"/>
                <c:pt idx="0">
                  <c:v>512.74</c:v>
                </c:pt>
                <c:pt idx="1">
                  <c:v>526.57000000000005</c:v>
                </c:pt>
                <c:pt idx="2">
                  <c:v>523.08000000000004</c:v>
                </c:pt>
                <c:pt idx="3">
                  <c:v>530.83000000000004</c:v>
                </c:pt>
                <c:pt idx="4">
                  <c:v>734.18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696448"/>
        <c:axId val="164698368"/>
      </c:lineChart>
      <c:dateAx>
        <c:axId val="1646964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4698368"/>
        <c:crosses val="autoZero"/>
        <c:auto val="1"/>
        <c:lblOffset val="100"/>
        <c:baseTimeUnit val="years"/>
      </c:dateAx>
      <c:valAx>
        <c:axId val="1646983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46964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G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A5C5551-6BC5-448F-A607-3D12B8B59C7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【76.03】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R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9F9F71-F502-48A9-888E-DDF0B24E9F1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C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47A666B-97E9-4982-8FAF-1578DF2F751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N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A7864B-ACF3-481F-B050-61B73191253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【1,239.32】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F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EA00AD4-712F-48B4-8AC6-D165EE501A5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【75.39】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データ!CU6">
      <xdr:nvSpPr>
        <xdr:cNvPr id="29" name="テキスト ボックス 28"/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36CBBAC-41F3-4693-A3B2-EDF36D7758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【58.19】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J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416C90C-C1F4-4DC9-ABA9-4A5B4038DED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【476.46】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Y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73F2C93-BBF4-47A9-AB7E-81D1582D3ED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【36.33】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Q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161B9D7-3DC5-47A4-BC66-ABA06256908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B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4399EBE-B3A9-4B51-B905-CCA3D56F712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M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C584A1D-6D2A-4B72-85F2-F54367919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【0.74】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3"/>
  <sheetViews>
    <sheetView showGridLines="0" tabSelected="1" topLeftCell="AC40" zoomScale="85" zoomScaleNormal="85" workbookViewId="0">
      <selection activeCell="BL66" sqref="BL66:BZ82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6" t="s">
        <v>0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</row>
    <row r="3" spans="1:78" ht="9.75" customHeight="1">
      <c r="A3" s="2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</row>
    <row r="4" spans="1:78" ht="9.75" customHeight="1">
      <c r="A4" s="2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7" t="str">
        <f>データ!H6</f>
        <v>鳥取県　大山町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78" t="s">
        <v>1</v>
      </c>
      <c r="C7" s="79"/>
      <c r="D7" s="79"/>
      <c r="E7" s="79"/>
      <c r="F7" s="79"/>
      <c r="G7" s="79"/>
      <c r="H7" s="79"/>
      <c r="I7" s="80"/>
      <c r="J7" s="78" t="s">
        <v>2</v>
      </c>
      <c r="K7" s="79"/>
      <c r="L7" s="79"/>
      <c r="M7" s="79"/>
      <c r="N7" s="79"/>
      <c r="O7" s="79"/>
      <c r="P7" s="79"/>
      <c r="Q7" s="80"/>
      <c r="R7" s="78" t="s">
        <v>3</v>
      </c>
      <c r="S7" s="79"/>
      <c r="T7" s="79"/>
      <c r="U7" s="79"/>
      <c r="V7" s="79"/>
      <c r="W7" s="79"/>
      <c r="X7" s="79"/>
      <c r="Y7" s="80"/>
      <c r="Z7" s="78" t="s">
        <v>4</v>
      </c>
      <c r="AA7" s="79"/>
      <c r="AB7" s="79"/>
      <c r="AC7" s="79"/>
      <c r="AD7" s="79"/>
      <c r="AE7" s="79"/>
      <c r="AF7" s="79"/>
      <c r="AG7" s="80"/>
      <c r="AH7" s="3"/>
      <c r="AI7" s="78" t="s">
        <v>5</v>
      </c>
      <c r="AJ7" s="79"/>
      <c r="AK7" s="79"/>
      <c r="AL7" s="79"/>
      <c r="AM7" s="79"/>
      <c r="AN7" s="79"/>
      <c r="AO7" s="79"/>
      <c r="AP7" s="80"/>
      <c r="AQ7" s="67" t="s">
        <v>6</v>
      </c>
      <c r="AR7" s="67"/>
      <c r="AS7" s="67"/>
      <c r="AT7" s="67"/>
      <c r="AU7" s="67"/>
      <c r="AV7" s="67"/>
      <c r="AW7" s="67"/>
      <c r="AX7" s="67"/>
      <c r="AY7" s="67" t="s">
        <v>7</v>
      </c>
      <c r="AZ7" s="67"/>
      <c r="BA7" s="67"/>
      <c r="BB7" s="67"/>
      <c r="BC7" s="67"/>
      <c r="BD7" s="67"/>
      <c r="BE7" s="67"/>
      <c r="BF7" s="67"/>
      <c r="BG7" s="3"/>
      <c r="BH7" s="3"/>
      <c r="BI7" s="3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1"/>
      <c r="D8" s="71"/>
      <c r="E8" s="71"/>
      <c r="F8" s="71"/>
      <c r="G8" s="71"/>
      <c r="H8" s="71"/>
      <c r="I8" s="72"/>
      <c r="J8" s="70" t="str">
        <f>データ!J6</f>
        <v>水道事業</v>
      </c>
      <c r="K8" s="71"/>
      <c r="L8" s="71"/>
      <c r="M8" s="71"/>
      <c r="N8" s="71"/>
      <c r="O8" s="71"/>
      <c r="P8" s="71"/>
      <c r="Q8" s="72"/>
      <c r="R8" s="70" t="str">
        <f>データ!K6</f>
        <v>簡易水道事業</v>
      </c>
      <c r="S8" s="71"/>
      <c r="T8" s="71"/>
      <c r="U8" s="71"/>
      <c r="V8" s="71"/>
      <c r="W8" s="71"/>
      <c r="X8" s="71"/>
      <c r="Y8" s="72"/>
      <c r="Z8" s="70" t="str">
        <f>データ!L6</f>
        <v>D4</v>
      </c>
      <c r="AA8" s="71"/>
      <c r="AB8" s="71"/>
      <c r="AC8" s="71"/>
      <c r="AD8" s="71"/>
      <c r="AE8" s="71"/>
      <c r="AF8" s="71"/>
      <c r="AG8" s="72"/>
      <c r="AH8" s="3"/>
      <c r="AI8" s="73">
        <f>データ!Q6</f>
        <v>17189</v>
      </c>
      <c r="AJ8" s="74"/>
      <c r="AK8" s="74"/>
      <c r="AL8" s="74"/>
      <c r="AM8" s="74"/>
      <c r="AN8" s="74"/>
      <c r="AO8" s="74"/>
      <c r="AP8" s="75"/>
      <c r="AQ8" s="56">
        <f>データ!R6</f>
        <v>189.83</v>
      </c>
      <c r="AR8" s="56"/>
      <c r="AS8" s="56"/>
      <c r="AT8" s="56"/>
      <c r="AU8" s="56"/>
      <c r="AV8" s="56"/>
      <c r="AW8" s="56"/>
      <c r="AX8" s="56"/>
      <c r="AY8" s="56">
        <f>データ!S6</f>
        <v>90.55</v>
      </c>
      <c r="AZ8" s="56"/>
      <c r="BA8" s="56"/>
      <c r="BB8" s="56"/>
      <c r="BC8" s="56"/>
      <c r="BD8" s="56"/>
      <c r="BE8" s="56"/>
      <c r="BF8" s="56"/>
      <c r="BG8" s="3"/>
      <c r="BH8" s="3"/>
      <c r="BI8" s="3"/>
      <c r="BJ8" s="3"/>
      <c r="BK8" s="3"/>
      <c r="BL8" s="65" t="s">
        <v>9</v>
      </c>
      <c r="BM8" s="66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7" t="s">
        <v>11</v>
      </c>
      <c r="C9" s="67"/>
      <c r="D9" s="67"/>
      <c r="E9" s="67"/>
      <c r="F9" s="67"/>
      <c r="G9" s="67"/>
      <c r="H9" s="67"/>
      <c r="I9" s="67"/>
      <c r="J9" s="67" t="s">
        <v>12</v>
      </c>
      <c r="K9" s="67"/>
      <c r="L9" s="67"/>
      <c r="M9" s="67"/>
      <c r="N9" s="67"/>
      <c r="O9" s="67"/>
      <c r="P9" s="67"/>
      <c r="Q9" s="67"/>
      <c r="R9" s="67" t="s">
        <v>13</v>
      </c>
      <c r="S9" s="67"/>
      <c r="T9" s="67"/>
      <c r="U9" s="67"/>
      <c r="V9" s="67"/>
      <c r="W9" s="67"/>
      <c r="X9" s="67"/>
      <c r="Y9" s="67"/>
      <c r="Z9" s="67" t="s">
        <v>14</v>
      </c>
      <c r="AA9" s="67"/>
      <c r="AB9" s="67"/>
      <c r="AC9" s="67"/>
      <c r="AD9" s="67"/>
      <c r="AE9" s="67"/>
      <c r="AF9" s="67"/>
      <c r="AG9" s="67"/>
      <c r="AH9" s="3"/>
      <c r="AI9" s="67" t="s">
        <v>15</v>
      </c>
      <c r="AJ9" s="67"/>
      <c r="AK9" s="67"/>
      <c r="AL9" s="67"/>
      <c r="AM9" s="67"/>
      <c r="AN9" s="67"/>
      <c r="AO9" s="67"/>
      <c r="AP9" s="67"/>
      <c r="AQ9" s="67" t="s">
        <v>16</v>
      </c>
      <c r="AR9" s="67"/>
      <c r="AS9" s="67"/>
      <c r="AT9" s="67"/>
      <c r="AU9" s="67"/>
      <c r="AV9" s="67"/>
      <c r="AW9" s="67"/>
      <c r="AX9" s="67"/>
      <c r="AY9" s="67" t="s">
        <v>17</v>
      </c>
      <c r="AZ9" s="67"/>
      <c r="BA9" s="67"/>
      <c r="BB9" s="67"/>
      <c r="BC9" s="67"/>
      <c r="BD9" s="67"/>
      <c r="BE9" s="67"/>
      <c r="BF9" s="67"/>
      <c r="BG9" s="3"/>
      <c r="BH9" s="3"/>
      <c r="BI9" s="3"/>
      <c r="BJ9" s="3"/>
      <c r="BK9" s="3"/>
      <c r="BL9" s="68" t="s">
        <v>18</v>
      </c>
      <c r="BM9" s="69"/>
      <c r="BN9" s="10" t="s">
        <v>19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56" t="str">
        <f>データ!M6</f>
        <v>-</v>
      </c>
      <c r="C10" s="56"/>
      <c r="D10" s="56"/>
      <c r="E10" s="56"/>
      <c r="F10" s="56"/>
      <c r="G10" s="56"/>
      <c r="H10" s="56"/>
      <c r="I10" s="56"/>
      <c r="J10" s="56" t="str">
        <f>データ!N6</f>
        <v>該当数値なし</v>
      </c>
      <c r="K10" s="56"/>
      <c r="L10" s="56"/>
      <c r="M10" s="56"/>
      <c r="N10" s="56"/>
      <c r="O10" s="56"/>
      <c r="P10" s="56"/>
      <c r="Q10" s="56"/>
      <c r="R10" s="56">
        <f>データ!O6</f>
        <v>3.87</v>
      </c>
      <c r="S10" s="56"/>
      <c r="T10" s="56"/>
      <c r="U10" s="56"/>
      <c r="V10" s="56"/>
      <c r="W10" s="56"/>
      <c r="X10" s="56"/>
      <c r="Y10" s="56"/>
      <c r="Z10" s="64">
        <f>データ!P6</f>
        <v>1296</v>
      </c>
      <c r="AA10" s="64"/>
      <c r="AB10" s="64"/>
      <c r="AC10" s="64"/>
      <c r="AD10" s="64"/>
      <c r="AE10" s="64"/>
      <c r="AF10" s="64"/>
      <c r="AG10" s="64"/>
      <c r="AH10" s="2"/>
      <c r="AI10" s="64">
        <f>データ!T6</f>
        <v>661</v>
      </c>
      <c r="AJ10" s="64"/>
      <c r="AK10" s="64"/>
      <c r="AL10" s="64"/>
      <c r="AM10" s="64"/>
      <c r="AN10" s="64"/>
      <c r="AO10" s="64"/>
      <c r="AP10" s="64"/>
      <c r="AQ10" s="56">
        <f>データ!U6</f>
        <v>10.1</v>
      </c>
      <c r="AR10" s="56"/>
      <c r="AS10" s="56"/>
      <c r="AT10" s="56"/>
      <c r="AU10" s="56"/>
      <c r="AV10" s="56"/>
      <c r="AW10" s="56"/>
      <c r="AX10" s="56"/>
      <c r="AY10" s="56">
        <f>データ!V6</f>
        <v>65.45</v>
      </c>
      <c r="AZ10" s="56"/>
      <c r="BA10" s="56"/>
      <c r="BB10" s="56"/>
      <c r="BC10" s="56"/>
      <c r="BD10" s="56"/>
      <c r="BE10" s="56"/>
      <c r="BF10" s="56"/>
      <c r="BG10" s="3"/>
      <c r="BH10" s="3"/>
      <c r="BI10" s="3"/>
      <c r="BJ10" s="2"/>
      <c r="BK10" s="2"/>
      <c r="BL10" s="57" t="s">
        <v>20</v>
      </c>
      <c r="BM10" s="58"/>
      <c r="BN10" s="13" t="s">
        <v>21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9" t="s">
        <v>22</v>
      </c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</row>
    <row r="14" spans="1:78" ht="13.5" customHeight="1">
      <c r="A14" s="2"/>
      <c r="B14" s="61" t="s">
        <v>23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3"/>
      <c r="BK14" s="2"/>
      <c r="BL14" s="40" t="s">
        <v>24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6" t="s">
        <v>106</v>
      </c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6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6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6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6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6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6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6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6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6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6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6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6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6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6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6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6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6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8"/>
    </row>
    <row r="34" spans="1:78" ht="13.5" customHeight="1">
      <c r="A34" s="2"/>
      <c r="B34" s="16"/>
      <c r="C34" s="52" t="s">
        <v>25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26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27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28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46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8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46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6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6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6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6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6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6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6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6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29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105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30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31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32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33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3" t="s">
        <v>34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5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5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35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107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36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37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38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39</v>
      </c>
    </row>
  </sheetData>
  <sheetProtection password="B501" sheet="1" objects="1" scenarios="1" formatCells="0" formatColumns="0" formatRows="0"/>
  <mergeCells count="53">
    <mergeCell ref="B2:BZ4"/>
    <mergeCell ref="B6:AG6"/>
    <mergeCell ref="B7:I7"/>
    <mergeCell ref="J7:Q7"/>
    <mergeCell ref="R7:Y7"/>
    <mergeCell ref="Z7:AG7"/>
    <mergeCell ref="AI7:AP7"/>
    <mergeCell ref="AQ7:AX7"/>
    <mergeCell ref="AY7:BF7"/>
    <mergeCell ref="AY8:BF8"/>
    <mergeCell ref="BL8:BM8"/>
    <mergeCell ref="B9:I9"/>
    <mergeCell ref="J9:Q9"/>
    <mergeCell ref="R9:Y9"/>
    <mergeCell ref="Z9:AG9"/>
    <mergeCell ref="AI9:AP9"/>
    <mergeCell ref="AQ9:AX9"/>
    <mergeCell ref="AY9:BF9"/>
    <mergeCell ref="BL9:BM9"/>
    <mergeCell ref="B8:I8"/>
    <mergeCell ref="J8:Q8"/>
    <mergeCell ref="R8:Y8"/>
    <mergeCell ref="Z8:AG8"/>
    <mergeCell ref="AI8:AP8"/>
    <mergeCell ref="AQ8:AX8"/>
    <mergeCell ref="BL16:BZ44"/>
    <mergeCell ref="C34:P35"/>
    <mergeCell ref="R34:AE35"/>
    <mergeCell ref="AG34:AT35"/>
    <mergeCell ref="AV34:BI35"/>
    <mergeCell ref="AY10:BF10"/>
    <mergeCell ref="BL10:BM10"/>
    <mergeCell ref="BL11:BZ13"/>
    <mergeCell ref="B14:BJ15"/>
    <mergeCell ref="BL14:BZ15"/>
    <mergeCell ref="B10:I10"/>
    <mergeCell ref="J10:Q10"/>
    <mergeCell ref="R10:Y10"/>
    <mergeCell ref="Z10:AG10"/>
    <mergeCell ref="AI10:AP10"/>
    <mergeCell ref="AQ10:AX10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M10"/>
  <sheetViews>
    <sheetView showGridLines="0" workbookViewId="0"/>
  </sheetViews>
  <sheetFormatPr defaultRowHeight="13.5"/>
  <cols>
    <col min="2" max="143" width="11.875" customWidth="1"/>
  </cols>
  <sheetData>
    <row r="1" spans="1:143">
      <c r="A1" t="s">
        <v>40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>
        <v>1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/>
      <c r="AH1" s="25">
        <v>1</v>
      </c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/>
      <c r="AS1" s="25">
        <v>1</v>
      </c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/>
      <c r="BD1" s="25">
        <v>1</v>
      </c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/>
      <c r="BO1" s="25">
        <v>1</v>
      </c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/>
      <c r="BZ1" s="25">
        <v>1</v>
      </c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/>
      <c r="CK1" s="25">
        <v>1</v>
      </c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/>
      <c r="CV1" s="25">
        <v>1</v>
      </c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/>
      <c r="DG1" s="25">
        <v>1</v>
      </c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/>
      <c r="DR1" s="25">
        <v>1</v>
      </c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/>
      <c r="EC1" s="25">
        <v>1</v>
      </c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/>
    </row>
    <row r="2" spans="1:143">
      <c r="A2" s="26" t="s">
        <v>41</v>
      </c>
      <c r="B2" s="26">
        <f>COLUMN()-1</f>
        <v>1</v>
      </c>
      <c r="C2" s="26">
        <f t="shared" ref="C2:BQ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ref="BR2:EC2" si="1">COLUMN()-1</f>
        <v>69</v>
      </c>
      <c r="BS2" s="26">
        <f t="shared" si="1"/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ref="ED2:EM2" si="2">COLUMN()-1</f>
        <v>133</v>
      </c>
      <c r="EE2" s="26">
        <f t="shared" si="2"/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</row>
    <row r="3" spans="1:143">
      <c r="A3" s="26" t="s">
        <v>42</v>
      </c>
      <c r="B3" s="27" t="s">
        <v>43</v>
      </c>
      <c r="C3" s="27" t="s">
        <v>44</v>
      </c>
      <c r="D3" s="27" t="s">
        <v>45</v>
      </c>
      <c r="E3" s="27" t="s">
        <v>46</v>
      </c>
      <c r="F3" s="27" t="s">
        <v>47</v>
      </c>
      <c r="G3" s="27" t="s">
        <v>48</v>
      </c>
      <c r="H3" s="82" t="s">
        <v>49</v>
      </c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4"/>
      <c r="W3" s="88" t="s">
        <v>50</v>
      </c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 t="s">
        <v>51</v>
      </c>
      <c r="DH3" s="81"/>
      <c r="DI3" s="81"/>
      <c r="DJ3" s="81"/>
      <c r="DK3" s="81"/>
      <c r="DL3" s="81"/>
      <c r="DM3" s="81"/>
      <c r="DN3" s="81"/>
      <c r="DO3" s="81"/>
      <c r="DP3" s="81"/>
      <c r="DQ3" s="81"/>
      <c r="DR3" s="81"/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81"/>
      <c r="ED3" s="81"/>
      <c r="EE3" s="81"/>
      <c r="EF3" s="81"/>
      <c r="EG3" s="81"/>
      <c r="EH3" s="81"/>
      <c r="EI3" s="81"/>
      <c r="EJ3" s="81"/>
      <c r="EK3" s="81"/>
      <c r="EL3" s="81"/>
      <c r="EM3" s="81"/>
    </row>
    <row r="4" spans="1:143">
      <c r="A4" s="26" t="s">
        <v>52</v>
      </c>
      <c r="B4" s="28"/>
      <c r="C4" s="28"/>
      <c r="D4" s="28"/>
      <c r="E4" s="28"/>
      <c r="F4" s="28"/>
      <c r="G4" s="28"/>
      <c r="H4" s="85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7"/>
      <c r="W4" s="81" t="s">
        <v>53</v>
      </c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 t="s">
        <v>54</v>
      </c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 t="s">
        <v>55</v>
      </c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 t="s">
        <v>56</v>
      </c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 t="s">
        <v>57</v>
      </c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 t="s">
        <v>58</v>
      </c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 t="s">
        <v>59</v>
      </c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 t="s">
        <v>60</v>
      </c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 t="s">
        <v>61</v>
      </c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 t="s">
        <v>62</v>
      </c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 t="s">
        <v>63</v>
      </c>
      <c r="ED4" s="81"/>
      <c r="EE4" s="81"/>
      <c r="EF4" s="81"/>
      <c r="EG4" s="81"/>
      <c r="EH4" s="81"/>
      <c r="EI4" s="81"/>
      <c r="EJ4" s="81"/>
      <c r="EK4" s="81"/>
      <c r="EL4" s="81"/>
      <c r="EM4" s="81"/>
    </row>
    <row r="5" spans="1:143">
      <c r="A5" s="26" t="s">
        <v>64</v>
      </c>
      <c r="B5" s="29"/>
      <c r="C5" s="29"/>
      <c r="D5" s="29"/>
      <c r="E5" s="29"/>
      <c r="F5" s="29"/>
      <c r="G5" s="29"/>
      <c r="H5" s="30" t="s">
        <v>65</v>
      </c>
      <c r="I5" s="30" t="s">
        <v>66</v>
      </c>
      <c r="J5" s="30" t="s">
        <v>67</v>
      </c>
      <c r="K5" s="30" t="s">
        <v>68</v>
      </c>
      <c r="L5" s="30" t="s">
        <v>69</v>
      </c>
      <c r="M5" s="30" t="s">
        <v>70</v>
      </c>
      <c r="N5" s="30" t="s">
        <v>71</v>
      </c>
      <c r="O5" s="30" t="s">
        <v>72</v>
      </c>
      <c r="P5" s="30" t="s">
        <v>73</v>
      </c>
      <c r="Q5" s="30" t="s">
        <v>74</v>
      </c>
      <c r="R5" s="30" t="s">
        <v>75</v>
      </c>
      <c r="S5" s="30" t="s">
        <v>76</v>
      </c>
      <c r="T5" s="30" t="s">
        <v>77</v>
      </c>
      <c r="U5" s="30" t="s">
        <v>78</v>
      </c>
      <c r="V5" s="30" t="s">
        <v>79</v>
      </c>
      <c r="W5" s="30" t="s">
        <v>80</v>
      </c>
      <c r="X5" s="30" t="s">
        <v>81</v>
      </c>
      <c r="Y5" s="30" t="s">
        <v>82</v>
      </c>
      <c r="Z5" s="30" t="s">
        <v>83</v>
      </c>
      <c r="AA5" s="30" t="s">
        <v>84</v>
      </c>
      <c r="AB5" s="30" t="s">
        <v>85</v>
      </c>
      <c r="AC5" s="30" t="s">
        <v>86</v>
      </c>
      <c r="AD5" s="30" t="s">
        <v>87</v>
      </c>
      <c r="AE5" s="30" t="s">
        <v>88</v>
      </c>
      <c r="AF5" s="30" t="s">
        <v>89</v>
      </c>
      <c r="AG5" s="30" t="s">
        <v>90</v>
      </c>
      <c r="AH5" s="30" t="s">
        <v>80</v>
      </c>
      <c r="AI5" s="30" t="s">
        <v>81</v>
      </c>
      <c r="AJ5" s="30" t="s">
        <v>82</v>
      </c>
      <c r="AK5" s="30" t="s">
        <v>83</v>
      </c>
      <c r="AL5" s="30" t="s">
        <v>84</v>
      </c>
      <c r="AM5" s="30" t="s">
        <v>85</v>
      </c>
      <c r="AN5" s="30" t="s">
        <v>86</v>
      </c>
      <c r="AO5" s="30" t="s">
        <v>87</v>
      </c>
      <c r="AP5" s="30" t="s">
        <v>88</v>
      </c>
      <c r="AQ5" s="30" t="s">
        <v>89</v>
      </c>
      <c r="AR5" s="30" t="s">
        <v>91</v>
      </c>
      <c r="AS5" s="30" t="s">
        <v>80</v>
      </c>
      <c r="AT5" s="30" t="s">
        <v>81</v>
      </c>
      <c r="AU5" s="30" t="s">
        <v>82</v>
      </c>
      <c r="AV5" s="30" t="s">
        <v>83</v>
      </c>
      <c r="AW5" s="30" t="s">
        <v>84</v>
      </c>
      <c r="AX5" s="30" t="s">
        <v>85</v>
      </c>
      <c r="AY5" s="30" t="s">
        <v>86</v>
      </c>
      <c r="AZ5" s="30" t="s">
        <v>87</v>
      </c>
      <c r="BA5" s="30" t="s">
        <v>88</v>
      </c>
      <c r="BB5" s="30" t="s">
        <v>89</v>
      </c>
      <c r="BC5" s="30" t="s">
        <v>91</v>
      </c>
      <c r="BD5" s="30" t="s">
        <v>80</v>
      </c>
      <c r="BE5" s="30" t="s">
        <v>81</v>
      </c>
      <c r="BF5" s="30" t="s">
        <v>82</v>
      </c>
      <c r="BG5" s="30" t="s">
        <v>83</v>
      </c>
      <c r="BH5" s="30" t="s">
        <v>84</v>
      </c>
      <c r="BI5" s="30" t="s">
        <v>85</v>
      </c>
      <c r="BJ5" s="30" t="s">
        <v>86</v>
      </c>
      <c r="BK5" s="30" t="s">
        <v>87</v>
      </c>
      <c r="BL5" s="30" t="s">
        <v>88</v>
      </c>
      <c r="BM5" s="30" t="s">
        <v>89</v>
      </c>
      <c r="BN5" s="30" t="s">
        <v>91</v>
      </c>
      <c r="BO5" s="30" t="s">
        <v>80</v>
      </c>
      <c r="BP5" s="30" t="s">
        <v>81</v>
      </c>
      <c r="BQ5" s="30" t="s">
        <v>82</v>
      </c>
      <c r="BR5" s="30" t="s">
        <v>83</v>
      </c>
      <c r="BS5" s="30" t="s">
        <v>84</v>
      </c>
      <c r="BT5" s="30" t="s">
        <v>85</v>
      </c>
      <c r="BU5" s="30" t="s">
        <v>86</v>
      </c>
      <c r="BV5" s="30" t="s">
        <v>87</v>
      </c>
      <c r="BW5" s="30" t="s">
        <v>88</v>
      </c>
      <c r="BX5" s="30" t="s">
        <v>89</v>
      </c>
      <c r="BY5" s="30" t="s">
        <v>91</v>
      </c>
      <c r="BZ5" s="30" t="s">
        <v>80</v>
      </c>
      <c r="CA5" s="30" t="s">
        <v>81</v>
      </c>
      <c r="CB5" s="30" t="s">
        <v>82</v>
      </c>
      <c r="CC5" s="30" t="s">
        <v>83</v>
      </c>
      <c r="CD5" s="30" t="s">
        <v>84</v>
      </c>
      <c r="CE5" s="30" t="s">
        <v>85</v>
      </c>
      <c r="CF5" s="30" t="s">
        <v>86</v>
      </c>
      <c r="CG5" s="30" t="s">
        <v>87</v>
      </c>
      <c r="CH5" s="30" t="s">
        <v>88</v>
      </c>
      <c r="CI5" s="30" t="s">
        <v>89</v>
      </c>
      <c r="CJ5" s="30" t="s">
        <v>91</v>
      </c>
      <c r="CK5" s="30" t="s">
        <v>80</v>
      </c>
      <c r="CL5" s="30" t="s">
        <v>81</v>
      </c>
      <c r="CM5" s="30" t="s">
        <v>82</v>
      </c>
      <c r="CN5" s="30" t="s">
        <v>83</v>
      </c>
      <c r="CO5" s="30" t="s">
        <v>84</v>
      </c>
      <c r="CP5" s="30" t="s">
        <v>85</v>
      </c>
      <c r="CQ5" s="30" t="s">
        <v>86</v>
      </c>
      <c r="CR5" s="30" t="s">
        <v>87</v>
      </c>
      <c r="CS5" s="30" t="s">
        <v>88</v>
      </c>
      <c r="CT5" s="30" t="s">
        <v>89</v>
      </c>
      <c r="CU5" s="30" t="s">
        <v>91</v>
      </c>
      <c r="CV5" s="30" t="s">
        <v>80</v>
      </c>
      <c r="CW5" s="30" t="s">
        <v>81</v>
      </c>
      <c r="CX5" s="30" t="s">
        <v>82</v>
      </c>
      <c r="CY5" s="30" t="s">
        <v>83</v>
      </c>
      <c r="CZ5" s="30" t="s">
        <v>84</v>
      </c>
      <c r="DA5" s="30" t="s">
        <v>85</v>
      </c>
      <c r="DB5" s="30" t="s">
        <v>86</v>
      </c>
      <c r="DC5" s="30" t="s">
        <v>87</v>
      </c>
      <c r="DD5" s="30" t="s">
        <v>88</v>
      </c>
      <c r="DE5" s="30" t="s">
        <v>89</v>
      </c>
      <c r="DF5" s="30" t="s">
        <v>91</v>
      </c>
      <c r="DG5" s="30" t="s">
        <v>80</v>
      </c>
      <c r="DH5" s="30" t="s">
        <v>81</v>
      </c>
      <c r="DI5" s="30" t="s">
        <v>82</v>
      </c>
      <c r="DJ5" s="30" t="s">
        <v>83</v>
      </c>
      <c r="DK5" s="30" t="s">
        <v>84</v>
      </c>
      <c r="DL5" s="30" t="s">
        <v>85</v>
      </c>
      <c r="DM5" s="30" t="s">
        <v>86</v>
      </c>
      <c r="DN5" s="30" t="s">
        <v>87</v>
      </c>
      <c r="DO5" s="30" t="s">
        <v>88</v>
      </c>
      <c r="DP5" s="30" t="s">
        <v>89</v>
      </c>
      <c r="DQ5" s="30" t="s">
        <v>91</v>
      </c>
      <c r="DR5" s="30" t="s">
        <v>80</v>
      </c>
      <c r="DS5" s="30" t="s">
        <v>81</v>
      </c>
      <c r="DT5" s="30" t="s">
        <v>82</v>
      </c>
      <c r="DU5" s="30" t="s">
        <v>83</v>
      </c>
      <c r="DV5" s="30" t="s">
        <v>84</v>
      </c>
      <c r="DW5" s="30" t="s">
        <v>85</v>
      </c>
      <c r="DX5" s="30" t="s">
        <v>86</v>
      </c>
      <c r="DY5" s="30" t="s">
        <v>87</v>
      </c>
      <c r="DZ5" s="30" t="s">
        <v>88</v>
      </c>
      <c r="EA5" s="30" t="s">
        <v>89</v>
      </c>
      <c r="EB5" s="30" t="s">
        <v>91</v>
      </c>
      <c r="EC5" s="30" t="s">
        <v>80</v>
      </c>
      <c r="ED5" s="30" t="s">
        <v>81</v>
      </c>
      <c r="EE5" s="30" t="s">
        <v>82</v>
      </c>
      <c r="EF5" s="30" t="s">
        <v>83</v>
      </c>
      <c r="EG5" s="30" t="s">
        <v>84</v>
      </c>
      <c r="EH5" s="30" t="s">
        <v>85</v>
      </c>
      <c r="EI5" s="30" t="s">
        <v>86</v>
      </c>
      <c r="EJ5" s="30" t="s">
        <v>87</v>
      </c>
      <c r="EK5" s="30" t="s">
        <v>88</v>
      </c>
      <c r="EL5" s="30" t="s">
        <v>89</v>
      </c>
      <c r="EM5" s="30" t="s">
        <v>91</v>
      </c>
    </row>
    <row r="6" spans="1:143" s="34" customFormat="1">
      <c r="A6" s="26" t="s">
        <v>92</v>
      </c>
      <c r="B6" s="31">
        <f>B7</f>
        <v>2014</v>
      </c>
      <c r="C6" s="31">
        <f t="shared" ref="C6:V6" si="3">C7</f>
        <v>313866</v>
      </c>
      <c r="D6" s="31">
        <f t="shared" si="3"/>
        <v>47</v>
      </c>
      <c r="E6" s="31">
        <f t="shared" si="3"/>
        <v>1</v>
      </c>
      <c r="F6" s="31">
        <f t="shared" si="3"/>
        <v>0</v>
      </c>
      <c r="G6" s="31">
        <f t="shared" si="3"/>
        <v>0</v>
      </c>
      <c r="H6" s="31" t="str">
        <f t="shared" si="3"/>
        <v>鳥取県　大山町</v>
      </c>
      <c r="I6" s="31" t="str">
        <f t="shared" si="3"/>
        <v>法非適用</v>
      </c>
      <c r="J6" s="31" t="str">
        <f t="shared" si="3"/>
        <v>水道事業</v>
      </c>
      <c r="K6" s="31" t="str">
        <f t="shared" si="3"/>
        <v>簡易水道事業</v>
      </c>
      <c r="L6" s="31" t="str">
        <f t="shared" si="3"/>
        <v>D4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3.87</v>
      </c>
      <c r="P6" s="32">
        <f t="shared" si="3"/>
        <v>1296</v>
      </c>
      <c r="Q6" s="32">
        <f t="shared" si="3"/>
        <v>17189</v>
      </c>
      <c r="R6" s="32">
        <f t="shared" si="3"/>
        <v>189.83</v>
      </c>
      <c r="S6" s="32">
        <f t="shared" si="3"/>
        <v>90.55</v>
      </c>
      <c r="T6" s="32">
        <f t="shared" si="3"/>
        <v>661</v>
      </c>
      <c r="U6" s="32">
        <f t="shared" si="3"/>
        <v>10.1</v>
      </c>
      <c r="V6" s="32">
        <f t="shared" si="3"/>
        <v>65.45</v>
      </c>
      <c r="W6" s="33">
        <f>IF(W7="",NA(),W7)</f>
        <v>66.64</v>
      </c>
      <c r="X6" s="33">
        <f t="shared" ref="X6:AF6" si="4">IF(X7="",NA(),X7)</f>
        <v>42.18</v>
      </c>
      <c r="Y6" s="33">
        <f t="shared" si="4"/>
        <v>70.88</v>
      </c>
      <c r="Z6" s="33">
        <f t="shared" si="4"/>
        <v>69.22</v>
      </c>
      <c r="AA6" s="33">
        <f t="shared" si="4"/>
        <v>63.08</v>
      </c>
      <c r="AB6" s="33">
        <f t="shared" si="4"/>
        <v>71.510000000000005</v>
      </c>
      <c r="AC6" s="33">
        <f t="shared" si="4"/>
        <v>68.61</v>
      </c>
      <c r="AD6" s="33">
        <f t="shared" si="4"/>
        <v>70.760000000000005</v>
      </c>
      <c r="AE6" s="33">
        <f t="shared" si="4"/>
        <v>71.66</v>
      </c>
      <c r="AF6" s="33">
        <f t="shared" si="4"/>
        <v>73.06</v>
      </c>
      <c r="AG6" s="32" t="str">
        <f>IF(AG7="","",IF(AG7="-","【-】","【"&amp;SUBSTITUTE(TEXT(AG7,"#,##0.00"),"-","△")&amp;"】"))</f>
        <v>【76.03】</v>
      </c>
      <c r="AH6" s="32" t="e">
        <f>IF(AH7="",NA(),AH7)</f>
        <v>#N/A</v>
      </c>
      <c r="AI6" s="32" t="e">
        <f t="shared" ref="AI6:AQ6" si="5">IF(AI7="",NA(),AI7)</f>
        <v>#N/A</v>
      </c>
      <c r="AJ6" s="32" t="e">
        <f t="shared" si="5"/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str">
        <f>IF(AR7="","",IF(AR7="-","【-】","【"&amp;SUBSTITUTE(TEXT(AR7,"#,##0.00"),"-","△")&amp;"】"))</f>
        <v/>
      </c>
      <c r="AS6" s="32" t="e">
        <f>IF(AS7="",NA(),AS7)</f>
        <v>#N/A</v>
      </c>
      <c r="AT6" s="32" t="e">
        <f t="shared" ref="AT6:BB6" si="6">IF(AT7="",NA(),AT7)</f>
        <v>#N/A</v>
      </c>
      <c r="AU6" s="32" t="e">
        <f t="shared" si="6"/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str">
        <f>IF(BC7="","",IF(BC7="-","【-】","【"&amp;SUBSTITUTE(TEXT(BC7,"#,##0.00"),"-","△")&amp;"】"))</f>
        <v/>
      </c>
      <c r="BD6" s="33">
        <f>IF(BD7="",NA(),BD7)</f>
        <v>1412.16</v>
      </c>
      <c r="BE6" s="33">
        <f t="shared" ref="BE6:BM6" si="7">IF(BE7="",NA(),BE7)</f>
        <v>2306.69</v>
      </c>
      <c r="BF6" s="33">
        <f t="shared" si="7"/>
        <v>1873.56</v>
      </c>
      <c r="BG6" s="33">
        <f t="shared" si="7"/>
        <v>1912.77</v>
      </c>
      <c r="BH6" s="33">
        <f t="shared" si="7"/>
        <v>909</v>
      </c>
      <c r="BI6" s="33">
        <f t="shared" si="7"/>
        <v>1450.45</v>
      </c>
      <c r="BJ6" s="33">
        <f t="shared" si="7"/>
        <v>1442.51</v>
      </c>
      <c r="BK6" s="33">
        <f t="shared" si="7"/>
        <v>1496.15</v>
      </c>
      <c r="BL6" s="33">
        <f t="shared" si="7"/>
        <v>1462.56</v>
      </c>
      <c r="BM6" s="33">
        <f t="shared" si="7"/>
        <v>1486.62</v>
      </c>
      <c r="BN6" s="32" t="str">
        <f>IF(BN7="","",IF(BN7="-","【-】","【"&amp;SUBSTITUTE(TEXT(BN7,"#,##0.00"),"-","△")&amp;"】"))</f>
        <v>【1,239.32】</v>
      </c>
      <c r="BO6" s="33">
        <f>IF(BO7="",NA(),BO7)</f>
        <v>27.08</v>
      </c>
      <c r="BP6" s="33">
        <f t="shared" ref="BP6:BX6" si="8">IF(BP7="",NA(),BP7)</f>
        <v>24.79</v>
      </c>
      <c r="BQ6" s="33">
        <f t="shared" si="8"/>
        <v>40.24</v>
      </c>
      <c r="BR6" s="33">
        <f t="shared" si="8"/>
        <v>39.56</v>
      </c>
      <c r="BS6" s="33">
        <f t="shared" si="8"/>
        <v>60.4</v>
      </c>
      <c r="BT6" s="33">
        <f t="shared" si="8"/>
        <v>33.96</v>
      </c>
      <c r="BU6" s="33">
        <f t="shared" si="8"/>
        <v>33.299999999999997</v>
      </c>
      <c r="BV6" s="33">
        <f t="shared" si="8"/>
        <v>33.01</v>
      </c>
      <c r="BW6" s="33">
        <f t="shared" si="8"/>
        <v>32.39</v>
      </c>
      <c r="BX6" s="33">
        <f t="shared" si="8"/>
        <v>24.39</v>
      </c>
      <c r="BY6" s="32" t="str">
        <f>IF(BY7="","",IF(BY7="-","【-】","【"&amp;SUBSTITUTE(TEXT(BY7,"#,##0.00"),"-","△")&amp;"】"))</f>
        <v>【36.33】</v>
      </c>
      <c r="BZ6" s="33">
        <f>IF(BZ7="",NA(),BZ7)</f>
        <v>103.32</v>
      </c>
      <c r="CA6" s="33">
        <f t="shared" ref="CA6:CI6" si="9">IF(CA7="",NA(),CA7)</f>
        <v>107.57</v>
      </c>
      <c r="CB6" s="33">
        <f t="shared" si="9"/>
        <v>74.3</v>
      </c>
      <c r="CC6" s="33">
        <f t="shared" si="9"/>
        <v>75.98</v>
      </c>
      <c r="CD6" s="33">
        <f t="shared" si="9"/>
        <v>107.81</v>
      </c>
      <c r="CE6" s="33">
        <f t="shared" si="9"/>
        <v>512.74</v>
      </c>
      <c r="CF6" s="33">
        <f t="shared" si="9"/>
        <v>526.57000000000005</v>
      </c>
      <c r="CG6" s="33">
        <f t="shared" si="9"/>
        <v>523.08000000000004</v>
      </c>
      <c r="CH6" s="33">
        <f t="shared" si="9"/>
        <v>530.83000000000004</v>
      </c>
      <c r="CI6" s="33">
        <f t="shared" si="9"/>
        <v>734.18</v>
      </c>
      <c r="CJ6" s="32" t="str">
        <f>IF(CJ7="","",IF(CJ7="-","【-】","【"&amp;SUBSTITUTE(TEXT(CJ7,"#,##0.00"),"-","△")&amp;"】"))</f>
        <v>【476.46】</v>
      </c>
      <c r="CK6" s="33">
        <f>IF(CK7="",NA(),CK7)</f>
        <v>57.12</v>
      </c>
      <c r="CL6" s="33">
        <f t="shared" ref="CL6:CT6" si="10">IF(CL7="",NA(),CL7)</f>
        <v>59.02</v>
      </c>
      <c r="CM6" s="33">
        <f t="shared" si="10"/>
        <v>62.9</v>
      </c>
      <c r="CN6" s="33">
        <f t="shared" si="10"/>
        <v>59.07</v>
      </c>
      <c r="CO6" s="33">
        <f t="shared" si="10"/>
        <v>53.26</v>
      </c>
      <c r="CP6" s="33">
        <f t="shared" si="10"/>
        <v>51.56</v>
      </c>
      <c r="CQ6" s="33">
        <f t="shared" si="10"/>
        <v>50.66</v>
      </c>
      <c r="CR6" s="33">
        <f t="shared" si="10"/>
        <v>51.11</v>
      </c>
      <c r="CS6" s="33">
        <f t="shared" si="10"/>
        <v>50.49</v>
      </c>
      <c r="CT6" s="33">
        <f t="shared" si="10"/>
        <v>48.36</v>
      </c>
      <c r="CU6" s="32" t="str">
        <f>IF(CU7="","",IF(CU7="-","【-】","【"&amp;SUBSTITUTE(TEXT(CU7,"#,##0.00"),"-","△")&amp;"】"))</f>
        <v>【58.19】</v>
      </c>
      <c r="CV6" s="33">
        <f>IF(CV7="",NA(),CV7)</f>
        <v>95.02</v>
      </c>
      <c r="CW6" s="33">
        <f t="shared" ref="CW6:DE6" si="11">IF(CW7="",NA(),CW7)</f>
        <v>95.49</v>
      </c>
      <c r="CX6" s="33">
        <f t="shared" si="11"/>
        <v>94.99</v>
      </c>
      <c r="CY6" s="33">
        <f t="shared" si="11"/>
        <v>94.71</v>
      </c>
      <c r="CZ6" s="33">
        <f t="shared" si="11"/>
        <v>94.34</v>
      </c>
      <c r="DA6" s="33">
        <f t="shared" si="11"/>
        <v>75.58</v>
      </c>
      <c r="DB6" s="33">
        <f t="shared" si="11"/>
        <v>74.13</v>
      </c>
      <c r="DC6" s="33">
        <f t="shared" si="11"/>
        <v>74.16</v>
      </c>
      <c r="DD6" s="33">
        <f t="shared" si="11"/>
        <v>74.209999999999994</v>
      </c>
      <c r="DE6" s="33">
        <f t="shared" si="11"/>
        <v>75.239999999999995</v>
      </c>
      <c r="DF6" s="32" t="str">
        <f>IF(DF7="","",IF(DF7="-","【-】","【"&amp;SUBSTITUTE(TEXT(DF7,"#,##0.00"),"-","△")&amp;"】"))</f>
        <v>【75.39】</v>
      </c>
      <c r="DG6" s="32" t="e">
        <f>IF(DG7="",NA(),DG7)</f>
        <v>#N/A</v>
      </c>
      <c r="DH6" s="32" t="e">
        <f t="shared" ref="DH6:DP6" si="12">IF(DH7="",NA(),DH7)</f>
        <v>#N/A</v>
      </c>
      <c r="DI6" s="32" t="e">
        <f t="shared" si="12"/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str">
        <f>IF(DQ7="","",IF(DQ7="-","【-】","【"&amp;SUBSTITUTE(TEXT(DQ7,"#,##0.00"),"-","△")&amp;"】"))</f>
        <v/>
      </c>
      <c r="DR6" s="32" t="e">
        <f>IF(DR7="",NA(),DR7)</f>
        <v>#N/A</v>
      </c>
      <c r="DS6" s="32" t="e">
        <f t="shared" ref="DS6:EA6" si="13">IF(DS7="",NA(),DS7)</f>
        <v>#N/A</v>
      </c>
      <c r="DT6" s="32" t="e">
        <f t="shared" si="13"/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str">
        <f>IF(EB7="","",IF(EB7="-","【-】","【"&amp;SUBSTITUTE(TEXT(EB7,"#,##0.00"),"-","△")&amp;"】"))</f>
        <v/>
      </c>
      <c r="EC6" s="32">
        <f>IF(EC7="",NA(),EC7)</f>
        <v>0</v>
      </c>
      <c r="ED6" s="33">
        <f t="shared" ref="ED6:EL6" si="14">IF(ED7="",NA(),ED7)</f>
        <v>4.22</v>
      </c>
      <c r="EE6" s="32">
        <f t="shared" si="14"/>
        <v>0</v>
      </c>
      <c r="EF6" s="32">
        <f t="shared" si="14"/>
        <v>0</v>
      </c>
      <c r="EG6" s="32">
        <f t="shared" si="14"/>
        <v>0</v>
      </c>
      <c r="EH6" s="33">
        <f t="shared" si="14"/>
        <v>0.5</v>
      </c>
      <c r="EI6" s="33">
        <f t="shared" si="14"/>
        <v>0.61</v>
      </c>
      <c r="EJ6" s="33">
        <f t="shared" si="14"/>
        <v>0.37</v>
      </c>
      <c r="EK6" s="33">
        <f t="shared" si="14"/>
        <v>0.7</v>
      </c>
      <c r="EL6" s="33">
        <f t="shared" si="14"/>
        <v>0.91</v>
      </c>
      <c r="EM6" s="32" t="str">
        <f>IF(EM7="","",IF(EM7="-","【-】","【"&amp;SUBSTITUTE(TEXT(EM7,"#,##0.00"),"-","△")&amp;"】"))</f>
        <v>【0.74】</v>
      </c>
    </row>
    <row r="7" spans="1:143" s="34" customFormat="1">
      <c r="A7" s="26"/>
      <c r="B7" s="35">
        <v>2014</v>
      </c>
      <c r="C7" s="35">
        <v>313866</v>
      </c>
      <c r="D7" s="35">
        <v>47</v>
      </c>
      <c r="E7" s="35">
        <v>1</v>
      </c>
      <c r="F7" s="35">
        <v>0</v>
      </c>
      <c r="G7" s="35">
        <v>0</v>
      </c>
      <c r="H7" s="35" t="s">
        <v>93</v>
      </c>
      <c r="I7" s="35" t="s">
        <v>94</v>
      </c>
      <c r="J7" s="35" t="s">
        <v>95</v>
      </c>
      <c r="K7" s="35" t="s">
        <v>96</v>
      </c>
      <c r="L7" s="35" t="s">
        <v>97</v>
      </c>
      <c r="M7" s="36" t="s">
        <v>98</v>
      </c>
      <c r="N7" s="36" t="s">
        <v>99</v>
      </c>
      <c r="O7" s="36">
        <v>3.87</v>
      </c>
      <c r="P7" s="36">
        <v>1296</v>
      </c>
      <c r="Q7" s="36">
        <v>17189</v>
      </c>
      <c r="R7" s="36">
        <v>189.83</v>
      </c>
      <c r="S7" s="36">
        <v>90.55</v>
      </c>
      <c r="T7" s="36">
        <v>661</v>
      </c>
      <c r="U7" s="36">
        <v>10.1</v>
      </c>
      <c r="V7" s="36">
        <v>65.45</v>
      </c>
      <c r="W7" s="36">
        <v>66.64</v>
      </c>
      <c r="X7" s="36">
        <v>42.18</v>
      </c>
      <c r="Y7" s="36">
        <v>70.88</v>
      </c>
      <c r="Z7" s="36">
        <v>69.22</v>
      </c>
      <c r="AA7" s="36">
        <v>63.08</v>
      </c>
      <c r="AB7" s="36">
        <v>71.510000000000005</v>
      </c>
      <c r="AC7" s="36">
        <v>68.61</v>
      </c>
      <c r="AD7" s="36">
        <v>70.760000000000005</v>
      </c>
      <c r="AE7" s="36">
        <v>71.66</v>
      </c>
      <c r="AF7" s="36">
        <v>73.06</v>
      </c>
      <c r="AG7" s="36">
        <v>76.03</v>
      </c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>
        <v>1412.16</v>
      </c>
      <c r="BE7" s="36">
        <v>2306.69</v>
      </c>
      <c r="BF7" s="36">
        <v>1873.56</v>
      </c>
      <c r="BG7" s="36">
        <v>1912.77</v>
      </c>
      <c r="BH7" s="36">
        <v>909</v>
      </c>
      <c r="BI7" s="36">
        <v>1450.45</v>
      </c>
      <c r="BJ7" s="36">
        <v>1442.51</v>
      </c>
      <c r="BK7" s="36">
        <v>1496.15</v>
      </c>
      <c r="BL7" s="36">
        <v>1462.56</v>
      </c>
      <c r="BM7" s="36">
        <v>1486.62</v>
      </c>
      <c r="BN7" s="36">
        <v>1239.32</v>
      </c>
      <c r="BO7" s="36">
        <v>27.08</v>
      </c>
      <c r="BP7" s="36">
        <v>24.79</v>
      </c>
      <c r="BQ7" s="36">
        <v>40.24</v>
      </c>
      <c r="BR7" s="36">
        <v>39.56</v>
      </c>
      <c r="BS7" s="36">
        <v>60.4</v>
      </c>
      <c r="BT7" s="36">
        <v>33.96</v>
      </c>
      <c r="BU7" s="36">
        <v>33.299999999999997</v>
      </c>
      <c r="BV7" s="36">
        <v>33.01</v>
      </c>
      <c r="BW7" s="36">
        <v>32.39</v>
      </c>
      <c r="BX7" s="36">
        <v>24.39</v>
      </c>
      <c r="BY7" s="36">
        <v>36.33</v>
      </c>
      <c r="BZ7" s="36">
        <v>103.32</v>
      </c>
      <c r="CA7" s="36">
        <v>107.57</v>
      </c>
      <c r="CB7" s="36">
        <v>74.3</v>
      </c>
      <c r="CC7" s="36">
        <v>75.98</v>
      </c>
      <c r="CD7" s="36">
        <v>107.81</v>
      </c>
      <c r="CE7" s="36">
        <v>512.74</v>
      </c>
      <c r="CF7" s="36">
        <v>526.57000000000005</v>
      </c>
      <c r="CG7" s="36">
        <v>523.08000000000004</v>
      </c>
      <c r="CH7" s="36">
        <v>530.83000000000004</v>
      </c>
      <c r="CI7" s="36">
        <v>734.18</v>
      </c>
      <c r="CJ7" s="36">
        <v>476.46</v>
      </c>
      <c r="CK7" s="36">
        <v>57.12</v>
      </c>
      <c r="CL7" s="36">
        <v>59.02</v>
      </c>
      <c r="CM7" s="36">
        <v>62.9</v>
      </c>
      <c r="CN7" s="36">
        <v>59.07</v>
      </c>
      <c r="CO7" s="36">
        <v>53.26</v>
      </c>
      <c r="CP7" s="36">
        <v>51.56</v>
      </c>
      <c r="CQ7" s="36">
        <v>50.66</v>
      </c>
      <c r="CR7" s="36">
        <v>51.11</v>
      </c>
      <c r="CS7" s="36">
        <v>50.49</v>
      </c>
      <c r="CT7" s="36">
        <v>48.36</v>
      </c>
      <c r="CU7" s="36">
        <v>58.19</v>
      </c>
      <c r="CV7" s="36">
        <v>95.02</v>
      </c>
      <c r="CW7" s="36">
        <v>95.49</v>
      </c>
      <c r="CX7" s="36">
        <v>94.99</v>
      </c>
      <c r="CY7" s="36">
        <v>94.71</v>
      </c>
      <c r="CZ7" s="36">
        <v>94.34</v>
      </c>
      <c r="DA7" s="36">
        <v>75.58</v>
      </c>
      <c r="DB7" s="36">
        <v>74.13</v>
      </c>
      <c r="DC7" s="36">
        <v>74.16</v>
      </c>
      <c r="DD7" s="36">
        <v>74.209999999999994</v>
      </c>
      <c r="DE7" s="36">
        <v>75.239999999999995</v>
      </c>
      <c r="DF7" s="36">
        <v>75.39</v>
      </c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>
        <v>0</v>
      </c>
      <c r="ED7" s="36">
        <v>4.22</v>
      </c>
      <c r="EE7" s="36">
        <v>0</v>
      </c>
      <c r="EF7" s="36">
        <v>0</v>
      </c>
      <c r="EG7" s="36">
        <v>0</v>
      </c>
      <c r="EH7" s="36">
        <v>0.5</v>
      </c>
      <c r="EI7" s="36">
        <v>0.61</v>
      </c>
      <c r="EJ7" s="36">
        <v>0.37</v>
      </c>
      <c r="EK7" s="36">
        <v>0.7</v>
      </c>
      <c r="EL7" s="36">
        <v>0.91</v>
      </c>
      <c r="EM7" s="36">
        <v>0.74</v>
      </c>
    </row>
    <row r="8" spans="1:143"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</row>
    <row r="9" spans="1:143">
      <c r="A9" s="38"/>
      <c r="B9" s="38" t="s">
        <v>100</v>
      </c>
      <c r="C9" s="38" t="s">
        <v>101</v>
      </c>
      <c r="D9" s="38" t="s">
        <v>102</v>
      </c>
      <c r="E9" s="38" t="s">
        <v>103</v>
      </c>
      <c r="F9" s="38" t="s">
        <v>104</v>
      </c>
      <c r="W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3">
      <c r="A10" s="38" t="s">
        <v>43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V4:DF4"/>
    <mergeCell ref="DG4:DQ4"/>
    <mergeCell ref="DR4:EB4"/>
    <mergeCell ref="EC4:EM4"/>
    <mergeCell ref="H3:V4"/>
    <mergeCell ref="W3:DF3"/>
    <mergeCell ref="DG3:EM3"/>
    <mergeCell ref="W4:AG4"/>
    <mergeCell ref="AH4:AR4"/>
    <mergeCell ref="AS4:BC4"/>
    <mergeCell ref="BD4:BN4"/>
    <mergeCell ref="BO4:BY4"/>
    <mergeCell ref="BZ4:CJ4"/>
    <mergeCell ref="CK4:CU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FJ-USER</cp:lastModifiedBy>
  <dcterms:created xsi:type="dcterms:W3CDTF">2016-01-18T05:04:49Z</dcterms:created>
  <dcterms:modified xsi:type="dcterms:W3CDTF">2016-02-12T00:19:17Z</dcterms:modified>
  <cp:category/>
</cp:coreProperties>
</file>