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60 地域整備課\20 上下水道室\経営分析　提出用\"/>
    </mc:Choice>
  </mc:AlternateContent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AL8" i="4" s="1"/>
  <c r="Q6" i="5"/>
  <c r="P6" i="5"/>
  <c r="W10" i="4" s="1"/>
  <c r="O6" i="5"/>
  <c r="P10" i="4" s="1"/>
  <c r="N6" i="5"/>
  <c r="I10" i="4" s="1"/>
  <c r="M6" i="5"/>
  <c r="L6" i="5"/>
  <c r="K6" i="5"/>
  <c r="P8" i="4" s="1"/>
  <c r="J6" i="5"/>
  <c r="I8" i="4" s="1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B10" i="4"/>
  <c r="W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<sst xmlns="http://schemas.openxmlformats.org/spreadsheetml/2006/main" count="221" uniqueCount="111">
  <si>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</si>
  <si>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</si>
  <si>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</si>
  <si>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</si>
  <si>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</si>
  <si>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</si>
  <si>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</si>
  <si>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</si>
  <si>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</si>
  <si>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</si>
  <si>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</si>
  <si>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</si>
  <si>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</si>
  <si>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</si>
  <si>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</si>
  <si>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</si>
  <si>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</si>
  <si>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</si>
  <si>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</si>
  <si>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</si>
  <si>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</si>
  <si>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</si>
  <si>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</si>
  <si>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</si>
  <si>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</si>
  <si>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</si>
  <si>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</si>
  <si>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</si>
  <si>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</si>
  <si>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</si>
  <si>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</si>
  <si>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</si>
  <si>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</si>
  <si>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</si>
  <si>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</si>
  <si>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</si>
  <si>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</si>
  <si>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</si>
  <si>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</si>
  <si>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</si>
  <si>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</si>
  <si>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</si>
  <si>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</si>
  <si>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</si>
  <si>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</si>
  <si>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</si>
  <si>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</si>
  <si>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</si>
  <si>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</si>
  <si>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</si>
  <si>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</si>
  <si>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</si>
  <si>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</si>
  <si>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</si>
  <si>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</si>
  <si>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</si>
  <si>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</si>
  <si>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</si>
  <si>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</si>
  <si>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</si>
  <si>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</si>
  <si>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</si>
  <si>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</si>
  <si>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</si>
  <si>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</si>
  <si>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</si>
  <si>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</si>
  <si>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</si>
  <si>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</si>
  <si>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</si>
  <si>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</si>
  <si>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</si>
  <si>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</si>
  <si>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</si>
  <si>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</si>
  <si>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</si>
  <si>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</si>
  <si>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</si>
  <si>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</si>
  <si>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</si>
  <si>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</si>
  <si>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</si>
  <si>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</si>
  <si>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</si>
  <si>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</si>
  <si>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</si>
  <si>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</si>
  <si>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</si>
  <si>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</si>
  <si>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</si>
  <si>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</si>
  <si>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</si>
  <si>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</si>
  <si>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</si>
  <si>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</si>
  <si>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</si>
  <si>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伯耆町</t>
  </si>
  <si>
    <t>法非適用</t>
  </si>
  <si>
    <t>下水道事業</t>
  </si>
  <si>
    <t>特定環境保全公共下水道</t>
  </si>
  <si>
    <t>D2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</si>
  <si>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</si>
  <si>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</si>
  <si>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</si>
  <si>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</si>
  <si>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</si>
  <si>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</si>
  <si>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</si>
  <si>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収益的収支比率については100%に近い数値となっている。⑤経費回収率も100%を下回っているものの、全国平均、類似団体と比較して高い値を示しており、比較的健全経営ができていると判断される。④企業債残高対事業規模比率は全国平均、類似団体と同程度であるが、年々その額が減少しているため、企業債への依存度は減少傾向にあるものと考えられる。⑦施設利用率は全国平均、類似団体を大きく上回っており、比較的施設を適正に稼動できているといえる。⑧水洗化率も全国平均、類似団体を上回っている。今後も施設の管理・整備を計画的に行い、これらの指標を100%に近づけていけるよう努めたい。</t>
    <phoneticPr fontId="4"/>
  </si>
  <si>
    <t>③　類似団体平均を下回っている。
　特定環境保全公共下水道事業の管渠については、法定耐用年数が経過するまで期間があるため、計画的な更新が必要な時期は未定である。</t>
    <phoneticPr fontId="4"/>
  </si>
  <si>
    <t xml:space="preserve">経営状況に関しては、大きな問題は見受けられない。収支比率等は100%を下回っており健全経営ができているとはいえないが、特定環境保全公共下水道事業は全国的にこの傾向にあり、また本町においては他団体と比較して良好な値を示している。企業債残高も徐々に減っていると考えられる。
 しかし、平成２４年度から長寿命化事業(施設）を実施しているため起債額が増加する見込み。
　固定資産の管理を適正に行い、必要な時期に必要な更新ができるよう注意したい。
</t>
    <rPh sb="155" eb="157">
      <t>シセツ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</si>
</sst>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98264"/>
        <c:axId val="163498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498264"/>
        <c:axId val="163498656"/>
      </c:lineChart>
      <c:dateAx>
        <c:axId val="163498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3498656"/>
        <c:crosses val="autoZero"/>
        <c:auto val="1"/>
        <c:lblOffset val="100"/>
        <c:baseTimeUnit val="years"/>
      </c:dateAx>
      <c:valAx>
        <c:axId val="163498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3498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89.26</c:v>
                </c:pt>
                <c:pt idx="1">
                  <c:v>89.26</c:v>
                </c:pt>
                <c:pt idx="2">
                  <c:v>89.26</c:v>
                </c:pt>
                <c:pt idx="3">
                  <c:v>89.26</c:v>
                </c:pt>
                <c:pt idx="4">
                  <c:v>89.26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99552"/>
        <c:axId val="1648737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36.18</c:v>
                </c:pt>
                <c:pt idx="1">
                  <c:v>36.799999999999997</c:v>
                </c:pt>
                <c:pt idx="2">
                  <c:v>36.67</c:v>
                </c:pt>
                <c:pt idx="3">
                  <c:v>43.65</c:v>
                </c:pt>
                <c:pt idx="4">
                  <c:v>43.58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99552"/>
        <c:axId val="164873768"/>
      </c:lineChart>
      <c:dateAx>
        <c:axId val="1646995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873768"/>
        <c:crosses val="autoZero"/>
        <c:auto val="1"/>
        <c:lblOffset val="100"/>
        <c:baseTimeUnit val="years"/>
      </c:dateAx>
      <c:valAx>
        <c:axId val="1648737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699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85.83</c:v>
                </c:pt>
                <c:pt idx="1">
                  <c:v>83.27</c:v>
                </c:pt>
                <c:pt idx="2">
                  <c:v>83.47</c:v>
                </c:pt>
                <c:pt idx="3">
                  <c:v>85.61</c:v>
                </c:pt>
                <c:pt idx="4">
                  <c:v>86.08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874944"/>
        <c:axId val="164875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72.14</c:v>
                </c:pt>
                <c:pt idx="1">
                  <c:v>71.62</c:v>
                </c:pt>
                <c:pt idx="2">
                  <c:v>71.239999999999995</c:v>
                </c:pt>
                <c:pt idx="3">
                  <c:v>82.2</c:v>
                </c:pt>
                <c:pt idx="4">
                  <c:v>82.35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874944"/>
        <c:axId val="164875336"/>
      </c:lineChart>
      <c:dateAx>
        <c:axId val="1648749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875336"/>
        <c:crosses val="autoZero"/>
        <c:auto val="1"/>
        <c:lblOffset val="100"/>
        <c:baseTimeUnit val="years"/>
      </c:dateAx>
      <c:valAx>
        <c:axId val="164875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8749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70.790000000000006</c:v>
                </c:pt>
                <c:pt idx="1">
                  <c:v>92.35</c:v>
                </c:pt>
                <c:pt idx="2">
                  <c:v>96.49</c:v>
                </c:pt>
                <c:pt idx="3">
                  <c:v>101.95</c:v>
                </c:pt>
                <c:pt idx="4">
                  <c:v>97.62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99832"/>
        <c:axId val="163500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499832"/>
        <c:axId val="163500224"/>
      </c:lineChart>
      <c:dateAx>
        <c:axId val="163499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3500224"/>
        <c:crosses val="autoZero"/>
        <c:auto val="1"/>
        <c:lblOffset val="100"/>
        <c:baseTimeUnit val="years"/>
      </c:dateAx>
      <c:valAx>
        <c:axId val="163500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3499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290648"/>
        <c:axId val="164291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290648"/>
        <c:axId val="164291040"/>
      </c:lineChart>
      <c:dateAx>
        <c:axId val="1642906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291040"/>
        <c:crosses val="autoZero"/>
        <c:auto val="1"/>
        <c:lblOffset val="100"/>
        <c:baseTimeUnit val="years"/>
      </c:dateAx>
      <c:valAx>
        <c:axId val="164291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290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292216"/>
        <c:axId val="164292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292216"/>
        <c:axId val="164292608"/>
      </c:lineChart>
      <c:dateAx>
        <c:axId val="1642922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292608"/>
        <c:crosses val="autoZero"/>
        <c:auto val="1"/>
        <c:lblOffset val="100"/>
        <c:baseTimeUnit val="years"/>
      </c:dateAx>
      <c:valAx>
        <c:axId val="164292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292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97984"/>
        <c:axId val="164698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97984"/>
        <c:axId val="164698376"/>
      </c:lineChart>
      <c:dateAx>
        <c:axId val="1646979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698376"/>
        <c:crosses val="autoZero"/>
        <c:auto val="1"/>
        <c:lblOffset val="100"/>
        <c:baseTimeUnit val="years"/>
      </c:dateAx>
      <c:valAx>
        <c:axId val="164698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6979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701512"/>
        <c:axId val="164771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01512"/>
        <c:axId val="164771176"/>
      </c:lineChart>
      <c:dateAx>
        <c:axId val="164701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771176"/>
        <c:crosses val="autoZero"/>
        <c:auto val="1"/>
        <c:lblOffset val="100"/>
        <c:baseTimeUnit val="years"/>
      </c:dateAx>
      <c:valAx>
        <c:axId val="164771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701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1752.29</c:v>
                </c:pt>
                <c:pt idx="1">
                  <c:v>1864.58</c:v>
                </c:pt>
                <c:pt idx="2">
                  <c:v>1683.69</c:v>
                </c:pt>
                <c:pt idx="3">
                  <c:v>1614.49</c:v>
                </c:pt>
                <c:pt idx="4">
                  <c:v>1441.1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772352"/>
        <c:axId val="164772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1868.17</c:v>
                </c:pt>
                <c:pt idx="1">
                  <c:v>1835.56</c:v>
                </c:pt>
                <c:pt idx="2">
                  <c:v>1716.82</c:v>
                </c:pt>
                <c:pt idx="3">
                  <c:v>1569.13</c:v>
                </c:pt>
                <c:pt idx="4">
                  <c:v>1436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72352"/>
        <c:axId val="164772744"/>
      </c:lineChart>
      <c:dateAx>
        <c:axId val="164772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772744"/>
        <c:crosses val="autoZero"/>
        <c:auto val="1"/>
        <c:lblOffset val="100"/>
        <c:baseTimeUnit val="years"/>
      </c:dateAx>
      <c:valAx>
        <c:axId val="164772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772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77.150000000000006</c:v>
                </c:pt>
                <c:pt idx="1">
                  <c:v>82.84</c:v>
                </c:pt>
                <c:pt idx="2">
                  <c:v>81.62</c:v>
                </c:pt>
                <c:pt idx="3">
                  <c:v>100.67</c:v>
                </c:pt>
                <c:pt idx="4">
                  <c:v>90.46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773920"/>
        <c:axId val="164774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55.15</c:v>
                </c:pt>
                <c:pt idx="1">
                  <c:v>52.89</c:v>
                </c:pt>
                <c:pt idx="2">
                  <c:v>51.73</c:v>
                </c:pt>
                <c:pt idx="3">
                  <c:v>64.63</c:v>
                </c:pt>
                <c:pt idx="4">
                  <c:v>66.56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73920"/>
        <c:axId val="164774312"/>
      </c:lineChart>
      <c:dateAx>
        <c:axId val="164773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774312"/>
        <c:crosses val="autoZero"/>
        <c:auto val="1"/>
        <c:lblOffset val="100"/>
        <c:baseTimeUnit val="years"/>
      </c:dateAx>
      <c:valAx>
        <c:axId val="164774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773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250.46</c:v>
                </c:pt>
                <c:pt idx="1">
                  <c:v>211.44</c:v>
                </c:pt>
                <c:pt idx="2">
                  <c:v>215.77</c:v>
                </c:pt>
                <c:pt idx="3">
                  <c:v>172.62</c:v>
                </c:pt>
                <c:pt idx="4">
                  <c:v>195.06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701120"/>
        <c:axId val="164700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283.05</c:v>
                </c:pt>
                <c:pt idx="1">
                  <c:v>300.52</c:v>
                </c:pt>
                <c:pt idx="2">
                  <c:v>310.47000000000003</c:v>
                </c:pt>
                <c:pt idx="3">
                  <c:v>245.75</c:v>
                </c:pt>
                <c:pt idx="4">
                  <c:v>244.29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01120"/>
        <c:axId val="164700728"/>
      </c:lineChart>
      <c:dateAx>
        <c:axId val="164701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700728"/>
        <c:crosses val="autoZero"/>
        <c:auto val="1"/>
        <c:lblOffset val="100"/>
        <c:baseTimeUnit val="years"/>
      </c:dateAx>
      <c:valAx>
        <c:axId val="164700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701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【1,479.31】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【41.06】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【253.12】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【63.50】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56" zoomScaleNormal="100" workbookViewId="0">
      <selection activeCell="BL83" sqref="BL83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鳥取県　伯耆町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2"/>
      <c r="D7" s="42"/>
      <c r="E7" s="42"/>
      <c r="F7" s="42"/>
      <c r="G7" s="42"/>
      <c r="H7" s="42"/>
      <c r="I7" s="42" t="s">
        <v>2</v>
      </c>
      <c r="J7" s="42"/>
      <c r="K7" s="42"/>
      <c r="L7" s="42"/>
      <c r="M7" s="42"/>
      <c r="N7" s="42"/>
      <c r="O7" s="42"/>
      <c r="P7" s="42" t="s">
        <v>3</v>
      </c>
      <c r="Q7" s="42"/>
      <c r="R7" s="42"/>
      <c r="S7" s="42"/>
      <c r="T7" s="42"/>
      <c r="U7" s="42"/>
      <c r="V7" s="42"/>
      <c r="W7" s="42" t="s">
        <v>4</v>
      </c>
      <c r="X7" s="42"/>
      <c r="Y7" s="42"/>
      <c r="Z7" s="42"/>
      <c r="AA7" s="42"/>
      <c r="AB7" s="42"/>
      <c r="AC7" s="42"/>
      <c r="AD7" s="3"/>
      <c r="AE7" s="3"/>
      <c r="AF7" s="3"/>
      <c r="AG7" s="3"/>
      <c r="AH7" s="3"/>
      <c r="AI7" s="3"/>
      <c r="AJ7" s="3"/>
      <c r="AK7" s="3"/>
      <c r="AL7" s="42" t="s">
        <v>5</v>
      </c>
      <c r="AM7" s="42"/>
      <c r="AN7" s="42"/>
      <c r="AO7" s="42"/>
      <c r="AP7" s="42"/>
      <c r="AQ7" s="42"/>
      <c r="AR7" s="42"/>
      <c r="AS7" s="42"/>
      <c r="AT7" s="42" t="s">
        <v>6</v>
      </c>
      <c r="AU7" s="42"/>
      <c r="AV7" s="42"/>
      <c r="AW7" s="42"/>
      <c r="AX7" s="42"/>
      <c r="AY7" s="42"/>
      <c r="AZ7" s="42"/>
      <c r="BA7" s="42"/>
      <c r="BB7" s="42" t="s">
        <v>7</v>
      </c>
      <c r="BC7" s="42"/>
      <c r="BD7" s="42"/>
      <c r="BE7" s="42"/>
      <c r="BF7" s="42"/>
      <c r="BG7" s="42"/>
      <c r="BH7" s="42"/>
      <c r="BI7" s="42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46" t="str">
        <f>データ!I6</f>
        <v>法非適用</v>
      </c>
      <c r="C8" s="46"/>
      <c r="D8" s="46"/>
      <c r="E8" s="46"/>
      <c r="F8" s="46"/>
      <c r="G8" s="46"/>
      <c r="H8" s="46"/>
      <c r="I8" s="46" t="str">
        <f>データ!J6</f>
        <v>下水道事業</v>
      </c>
      <c r="J8" s="46"/>
      <c r="K8" s="46"/>
      <c r="L8" s="46"/>
      <c r="M8" s="46"/>
      <c r="N8" s="46"/>
      <c r="O8" s="46"/>
      <c r="P8" s="46" t="str">
        <f>データ!K6</f>
        <v>特定環境保全公共下水道</v>
      </c>
      <c r="Q8" s="46"/>
      <c r="R8" s="46"/>
      <c r="S8" s="46"/>
      <c r="T8" s="46"/>
      <c r="U8" s="46"/>
      <c r="V8" s="46"/>
      <c r="W8" s="46" t="str">
        <f>データ!L6</f>
        <v>D2</v>
      </c>
      <c r="X8" s="46"/>
      <c r="Y8" s="46"/>
      <c r="Z8" s="46"/>
      <c r="AA8" s="46"/>
      <c r="AB8" s="46"/>
      <c r="AC8" s="46"/>
      <c r="AD8" s="3"/>
      <c r="AE8" s="3"/>
      <c r="AF8" s="3"/>
      <c r="AG8" s="3"/>
      <c r="AH8" s="3"/>
      <c r="AI8" s="3"/>
      <c r="AJ8" s="3"/>
      <c r="AK8" s="3"/>
      <c r="AL8" s="47">
        <f>データ!R6</f>
        <v>11384</v>
      </c>
      <c r="AM8" s="47"/>
      <c r="AN8" s="47"/>
      <c r="AO8" s="47"/>
      <c r="AP8" s="47"/>
      <c r="AQ8" s="47"/>
      <c r="AR8" s="47"/>
      <c r="AS8" s="47"/>
      <c r="AT8" s="43">
        <f>データ!S6</f>
        <v>139.44</v>
      </c>
      <c r="AU8" s="43"/>
      <c r="AV8" s="43"/>
      <c r="AW8" s="43"/>
      <c r="AX8" s="43"/>
      <c r="AY8" s="43"/>
      <c r="AZ8" s="43"/>
      <c r="BA8" s="43"/>
      <c r="BB8" s="43">
        <f>データ!T6</f>
        <v>81.64</v>
      </c>
      <c r="BC8" s="43"/>
      <c r="BD8" s="43"/>
      <c r="BE8" s="43"/>
      <c r="BF8" s="43"/>
      <c r="BG8" s="43"/>
      <c r="BH8" s="43"/>
      <c r="BI8" s="43"/>
      <c r="BJ8" s="3"/>
      <c r="BK8" s="3"/>
      <c r="BL8" s="44" t="s">
        <v>9</v>
      </c>
      <c r="BM8" s="45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2" t="s">
        <v>11</v>
      </c>
      <c r="C9" s="42"/>
      <c r="D9" s="42"/>
      <c r="E9" s="42"/>
      <c r="F9" s="42"/>
      <c r="G9" s="42"/>
      <c r="H9" s="42"/>
      <c r="I9" s="42" t="s">
        <v>12</v>
      </c>
      <c r="J9" s="42"/>
      <c r="K9" s="42"/>
      <c r="L9" s="42"/>
      <c r="M9" s="42"/>
      <c r="N9" s="42"/>
      <c r="O9" s="42"/>
      <c r="P9" s="42" t="s">
        <v>13</v>
      </c>
      <c r="Q9" s="42"/>
      <c r="R9" s="42"/>
      <c r="S9" s="42"/>
      <c r="T9" s="42"/>
      <c r="U9" s="42"/>
      <c r="V9" s="42"/>
      <c r="W9" s="42" t="s">
        <v>14</v>
      </c>
      <c r="X9" s="42"/>
      <c r="Y9" s="42"/>
      <c r="Z9" s="42"/>
      <c r="AA9" s="42"/>
      <c r="AB9" s="42"/>
      <c r="AC9" s="42"/>
      <c r="AD9" s="42" t="s">
        <v>15</v>
      </c>
      <c r="AE9" s="42"/>
      <c r="AF9" s="42"/>
      <c r="AG9" s="42"/>
      <c r="AH9" s="42"/>
      <c r="AI9" s="42"/>
      <c r="AJ9" s="42"/>
      <c r="AK9" s="3"/>
      <c r="AL9" s="42" t="s">
        <v>16</v>
      </c>
      <c r="AM9" s="42"/>
      <c r="AN9" s="42"/>
      <c r="AO9" s="42"/>
      <c r="AP9" s="42"/>
      <c r="AQ9" s="42"/>
      <c r="AR9" s="42"/>
      <c r="AS9" s="42"/>
      <c r="AT9" s="42" t="s">
        <v>17</v>
      </c>
      <c r="AU9" s="42"/>
      <c r="AV9" s="42"/>
      <c r="AW9" s="42"/>
      <c r="AX9" s="42"/>
      <c r="AY9" s="42"/>
      <c r="AZ9" s="42"/>
      <c r="BA9" s="42"/>
      <c r="BB9" s="42" t="s">
        <v>18</v>
      </c>
      <c r="BC9" s="42"/>
      <c r="BD9" s="42"/>
      <c r="BE9" s="42"/>
      <c r="BF9" s="42"/>
      <c r="BG9" s="42"/>
      <c r="BH9" s="42"/>
      <c r="BI9" s="42"/>
      <c r="BJ9" s="3"/>
      <c r="BK9" s="3"/>
      <c r="BL9" s="48" t="s">
        <v>19</v>
      </c>
      <c r="BM9" s="49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3" t="str">
        <f>データ!M6</f>
        <v>-</v>
      </c>
      <c r="C10" s="43"/>
      <c r="D10" s="43"/>
      <c r="E10" s="43"/>
      <c r="F10" s="43"/>
      <c r="G10" s="43"/>
      <c r="H10" s="43"/>
      <c r="I10" s="43" t="str">
        <f>データ!N6</f>
        <v>該当数値なし</v>
      </c>
      <c r="J10" s="43"/>
      <c r="K10" s="43"/>
      <c r="L10" s="43"/>
      <c r="M10" s="43"/>
      <c r="N10" s="43"/>
      <c r="O10" s="43"/>
      <c r="P10" s="43">
        <f>データ!O6</f>
        <v>40.65</v>
      </c>
      <c r="Q10" s="43"/>
      <c r="R10" s="43"/>
      <c r="S10" s="43"/>
      <c r="T10" s="43"/>
      <c r="U10" s="43"/>
      <c r="V10" s="43"/>
      <c r="W10" s="43">
        <f>データ!P6</f>
        <v>100</v>
      </c>
      <c r="X10" s="43"/>
      <c r="Y10" s="43"/>
      <c r="Z10" s="43"/>
      <c r="AA10" s="43"/>
      <c r="AB10" s="43"/>
      <c r="AC10" s="43"/>
      <c r="AD10" s="47">
        <f>データ!Q6</f>
        <v>3888</v>
      </c>
      <c r="AE10" s="47"/>
      <c r="AF10" s="47"/>
      <c r="AG10" s="47"/>
      <c r="AH10" s="47"/>
      <c r="AI10" s="47"/>
      <c r="AJ10" s="47"/>
      <c r="AK10" s="2"/>
      <c r="AL10" s="47">
        <f>データ!U6</f>
        <v>4633</v>
      </c>
      <c r="AM10" s="47"/>
      <c r="AN10" s="47"/>
      <c r="AO10" s="47"/>
      <c r="AP10" s="47"/>
      <c r="AQ10" s="47"/>
      <c r="AR10" s="47"/>
      <c r="AS10" s="47"/>
      <c r="AT10" s="43">
        <f>データ!V6</f>
        <v>1.42</v>
      </c>
      <c r="AU10" s="43"/>
      <c r="AV10" s="43"/>
      <c r="AW10" s="43"/>
      <c r="AX10" s="43"/>
      <c r="AY10" s="43"/>
      <c r="AZ10" s="43"/>
      <c r="BA10" s="43"/>
      <c r="BB10" s="43">
        <f>データ!W6</f>
        <v>3262.68</v>
      </c>
      <c r="BC10" s="43"/>
      <c r="BD10" s="43"/>
      <c r="BE10" s="43"/>
      <c r="BF10" s="43"/>
      <c r="BG10" s="43"/>
      <c r="BH10" s="43"/>
      <c r="BI10" s="43"/>
      <c r="BJ10" s="2"/>
      <c r="BK10" s="2"/>
      <c r="BL10" s="50" t="s">
        <v>21</v>
      </c>
      <c r="BM10" s="5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23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>
      <c r="A14" s="2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60" t="s">
        <v>25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2"/>
    </row>
    <row r="15" spans="1:78" ht="13.5" customHeight="1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63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6" t="s">
        <v>108</v>
      </c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6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6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6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6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8"/>
    </row>
    <row r="34" spans="1:78" ht="13.5" customHeight="1">
      <c r="A34" s="2"/>
      <c r="B34" s="16"/>
      <c r="C34" s="72" t="s">
        <v>26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19"/>
      <c r="R34" s="72" t="s">
        <v>27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19"/>
      <c r="AG34" s="72" t="s">
        <v>28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19"/>
      <c r="AV34" s="72" t="s">
        <v>29</v>
      </c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18"/>
      <c r="BK34" s="2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8"/>
    </row>
    <row r="35" spans="1:78" ht="13.5" customHeight="1">
      <c r="A35" s="2"/>
      <c r="B35" s="1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19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19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19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18"/>
      <c r="BK35" s="2"/>
      <c r="BL35" s="66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6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6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6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6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6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6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9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0" t="s">
        <v>30</v>
      </c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3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6" t="s">
        <v>109</v>
      </c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6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6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6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6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6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6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8"/>
    </row>
    <row r="56" spans="1:78" ht="13.5" customHeight="1">
      <c r="A56" s="2"/>
      <c r="B56" s="16"/>
      <c r="C56" s="72" t="s">
        <v>31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19"/>
      <c r="R56" s="72" t="s">
        <v>32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9"/>
      <c r="AG56" s="72" t="s">
        <v>33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19"/>
      <c r="AV56" s="72" t="s">
        <v>34</v>
      </c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18"/>
      <c r="BK56" s="2"/>
      <c r="BL56" s="66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8"/>
    </row>
    <row r="57" spans="1:78" ht="13.5" customHeight="1">
      <c r="A57" s="2"/>
      <c r="B57" s="16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19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9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19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18"/>
      <c r="BK57" s="2"/>
      <c r="BL57" s="66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6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6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8"/>
    </row>
    <row r="60" spans="1:78" ht="13.5" customHeight="1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6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8"/>
    </row>
    <row r="61" spans="1:78" ht="13.5" customHeight="1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6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6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9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0" t="s">
        <v>36</v>
      </c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3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6" t="s">
        <v>110</v>
      </c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6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6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6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6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6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6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6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6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8"/>
    </row>
    <row r="79" spans="1:78" ht="13.5" customHeight="1">
      <c r="A79" s="2"/>
      <c r="B79" s="16"/>
      <c r="C79" s="72" t="s">
        <v>37</v>
      </c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19"/>
      <c r="V79" s="19"/>
      <c r="W79" s="72" t="s">
        <v>38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19"/>
      <c r="AP79" s="19"/>
      <c r="AQ79" s="72" t="s">
        <v>39</v>
      </c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17"/>
      <c r="BJ79" s="18"/>
      <c r="BK79" s="2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8"/>
    </row>
    <row r="80" spans="1:78" ht="13.5" customHeight="1">
      <c r="A80" s="2"/>
      <c r="B80" s="1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19"/>
      <c r="V80" s="19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19"/>
      <c r="AP80" s="19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17"/>
      <c r="BJ80" s="18"/>
      <c r="BK80" s="2"/>
      <c r="BL80" s="66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6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9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2:BZ4"/>
    <mergeCell ref="B6:AC6"/>
    <mergeCell ref="B7:H7"/>
    <mergeCell ref="I7:O7"/>
    <mergeCell ref="P7:V7"/>
    <mergeCell ref="W7:AC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313904</v>
      </c>
      <c r="D6" s="31">
        <f t="shared" si="3"/>
        <v>47</v>
      </c>
      <c r="E6" s="31">
        <f t="shared" si="3"/>
        <v>17</v>
      </c>
      <c r="F6" s="31">
        <f t="shared" si="3"/>
        <v>4</v>
      </c>
      <c r="G6" s="31">
        <f t="shared" si="3"/>
        <v>0</v>
      </c>
      <c r="H6" s="31" t="str">
        <f t="shared" si="3"/>
        <v>鳥取県　伯耆町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特定環境保全公共下水道</v>
      </c>
      <c r="L6" s="31" t="str">
        <f t="shared" si="3"/>
        <v>D2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40.65</v>
      </c>
      <c r="P6" s="32">
        <f t="shared" si="3"/>
        <v>100</v>
      </c>
      <c r="Q6" s="32">
        <f t="shared" si="3"/>
        <v>3888</v>
      </c>
      <c r="R6" s="32">
        <f t="shared" si="3"/>
        <v>11384</v>
      </c>
      <c r="S6" s="32">
        <f t="shared" si="3"/>
        <v>139.44</v>
      </c>
      <c r="T6" s="32">
        <f t="shared" si="3"/>
        <v>81.64</v>
      </c>
      <c r="U6" s="32">
        <f t="shared" si="3"/>
        <v>4633</v>
      </c>
      <c r="V6" s="32">
        <f t="shared" si="3"/>
        <v>1.42</v>
      </c>
      <c r="W6" s="32">
        <f t="shared" si="3"/>
        <v>3262.68</v>
      </c>
      <c r="X6" s="33">
        <f>IF(X7="",NA(),X7)</f>
        <v>70.790000000000006</v>
      </c>
      <c r="Y6" s="33">
        <f t="shared" ref="Y6:AG6" si="4">IF(Y7="",NA(),Y7)</f>
        <v>92.35</v>
      </c>
      <c r="Z6" s="33">
        <f t="shared" si="4"/>
        <v>96.49</v>
      </c>
      <c r="AA6" s="33">
        <f t="shared" si="4"/>
        <v>101.95</v>
      </c>
      <c r="AB6" s="33">
        <f t="shared" si="4"/>
        <v>97.62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1752.29</v>
      </c>
      <c r="BF6" s="33">
        <f t="shared" ref="BF6:BN6" si="7">IF(BF7="",NA(),BF7)</f>
        <v>1864.58</v>
      </c>
      <c r="BG6" s="33">
        <f t="shared" si="7"/>
        <v>1683.69</v>
      </c>
      <c r="BH6" s="33">
        <f t="shared" si="7"/>
        <v>1614.49</v>
      </c>
      <c r="BI6" s="33">
        <f t="shared" si="7"/>
        <v>1441.1</v>
      </c>
      <c r="BJ6" s="33">
        <f t="shared" si="7"/>
        <v>1868.17</v>
      </c>
      <c r="BK6" s="33">
        <f t="shared" si="7"/>
        <v>1835.56</v>
      </c>
      <c r="BL6" s="33">
        <f t="shared" si="7"/>
        <v>1716.82</v>
      </c>
      <c r="BM6" s="33">
        <f t="shared" si="7"/>
        <v>1569.13</v>
      </c>
      <c r="BN6" s="33">
        <f t="shared" si="7"/>
        <v>1436</v>
      </c>
      <c r="BO6" s="32" t="str">
        <f>IF(BO7="","",IF(BO7="-","【-】","【"&amp;SUBSTITUTE(TEXT(BO7,"#,##0.00"),"-","△")&amp;"】"))</f>
        <v>【1,479.31】</v>
      </c>
      <c r="BP6" s="33">
        <f>IF(BP7="",NA(),BP7)</f>
        <v>77.150000000000006</v>
      </c>
      <c r="BQ6" s="33">
        <f t="shared" ref="BQ6:BY6" si="8">IF(BQ7="",NA(),BQ7)</f>
        <v>82.84</v>
      </c>
      <c r="BR6" s="33">
        <f t="shared" si="8"/>
        <v>81.62</v>
      </c>
      <c r="BS6" s="33">
        <f t="shared" si="8"/>
        <v>100.67</v>
      </c>
      <c r="BT6" s="33">
        <f t="shared" si="8"/>
        <v>90.46</v>
      </c>
      <c r="BU6" s="33">
        <f t="shared" si="8"/>
        <v>55.15</v>
      </c>
      <c r="BV6" s="33">
        <f t="shared" si="8"/>
        <v>52.89</v>
      </c>
      <c r="BW6" s="33">
        <f t="shared" si="8"/>
        <v>51.73</v>
      </c>
      <c r="BX6" s="33">
        <f t="shared" si="8"/>
        <v>64.63</v>
      </c>
      <c r="BY6" s="33">
        <f t="shared" si="8"/>
        <v>66.56</v>
      </c>
      <c r="BZ6" s="32" t="str">
        <f>IF(BZ7="","",IF(BZ7="-","【-】","【"&amp;SUBSTITUTE(TEXT(BZ7,"#,##0.00"),"-","△")&amp;"】"))</f>
        <v>【63.50】</v>
      </c>
      <c r="CA6" s="33">
        <f>IF(CA7="",NA(),CA7)</f>
        <v>250.46</v>
      </c>
      <c r="CB6" s="33">
        <f t="shared" ref="CB6:CJ6" si="9">IF(CB7="",NA(),CB7)</f>
        <v>211.44</v>
      </c>
      <c r="CC6" s="33">
        <f t="shared" si="9"/>
        <v>215.77</v>
      </c>
      <c r="CD6" s="33">
        <f t="shared" si="9"/>
        <v>172.62</v>
      </c>
      <c r="CE6" s="33">
        <f t="shared" si="9"/>
        <v>195.06</v>
      </c>
      <c r="CF6" s="33">
        <f t="shared" si="9"/>
        <v>283.05</v>
      </c>
      <c r="CG6" s="33">
        <f t="shared" si="9"/>
        <v>300.52</v>
      </c>
      <c r="CH6" s="33">
        <f t="shared" si="9"/>
        <v>310.47000000000003</v>
      </c>
      <c r="CI6" s="33">
        <f t="shared" si="9"/>
        <v>245.75</v>
      </c>
      <c r="CJ6" s="33">
        <f t="shared" si="9"/>
        <v>244.29</v>
      </c>
      <c r="CK6" s="32" t="str">
        <f>IF(CK7="","",IF(CK7="-","【-】","【"&amp;SUBSTITUTE(TEXT(CK7,"#,##0.00"),"-","△")&amp;"】"))</f>
        <v>【253.12】</v>
      </c>
      <c r="CL6" s="33">
        <f>IF(CL7="",NA(),CL7)</f>
        <v>89.26</v>
      </c>
      <c r="CM6" s="33">
        <f t="shared" ref="CM6:CU6" si="10">IF(CM7="",NA(),CM7)</f>
        <v>89.26</v>
      </c>
      <c r="CN6" s="33">
        <f t="shared" si="10"/>
        <v>89.26</v>
      </c>
      <c r="CO6" s="33">
        <f t="shared" si="10"/>
        <v>89.26</v>
      </c>
      <c r="CP6" s="33">
        <f t="shared" si="10"/>
        <v>89.26</v>
      </c>
      <c r="CQ6" s="33">
        <f t="shared" si="10"/>
        <v>36.18</v>
      </c>
      <c r="CR6" s="33">
        <f t="shared" si="10"/>
        <v>36.799999999999997</v>
      </c>
      <c r="CS6" s="33">
        <f t="shared" si="10"/>
        <v>36.67</v>
      </c>
      <c r="CT6" s="33">
        <f t="shared" si="10"/>
        <v>43.65</v>
      </c>
      <c r="CU6" s="33">
        <f t="shared" si="10"/>
        <v>43.58</v>
      </c>
      <c r="CV6" s="32" t="str">
        <f>IF(CV7="","",IF(CV7="-","【-】","【"&amp;SUBSTITUTE(TEXT(CV7,"#,##0.00"),"-","△")&amp;"】"))</f>
        <v>【41.06】</v>
      </c>
      <c r="CW6" s="33">
        <f>IF(CW7="",NA(),CW7)</f>
        <v>85.83</v>
      </c>
      <c r="CX6" s="33">
        <f t="shared" ref="CX6:DF6" si="11">IF(CX7="",NA(),CX7)</f>
        <v>83.27</v>
      </c>
      <c r="CY6" s="33">
        <f t="shared" si="11"/>
        <v>83.47</v>
      </c>
      <c r="CZ6" s="33">
        <f t="shared" si="11"/>
        <v>85.61</v>
      </c>
      <c r="DA6" s="33">
        <f t="shared" si="11"/>
        <v>86.08</v>
      </c>
      <c r="DB6" s="33">
        <f t="shared" si="11"/>
        <v>72.14</v>
      </c>
      <c r="DC6" s="33">
        <f t="shared" si="11"/>
        <v>71.62</v>
      </c>
      <c r="DD6" s="33">
        <f t="shared" si="11"/>
        <v>71.239999999999995</v>
      </c>
      <c r="DE6" s="33">
        <f t="shared" si="11"/>
        <v>82.2</v>
      </c>
      <c r="DF6" s="33">
        <f t="shared" si="11"/>
        <v>82.35</v>
      </c>
      <c r="DG6" s="32" t="str">
        <f>IF(DG7="","",IF(DG7="-","【-】","【"&amp;SUBSTITUTE(TEXT(DG7,"#,##0.00"),"-","△")&amp;"】"))</f>
        <v>【80.39】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0.05</v>
      </c>
      <c r="EJ6" s="33">
        <f t="shared" si="14"/>
        <v>0.05</v>
      </c>
      <c r="EK6" s="33">
        <f t="shared" si="14"/>
        <v>0.05</v>
      </c>
      <c r="EL6" s="33">
        <f t="shared" si="14"/>
        <v>0.05</v>
      </c>
      <c r="EM6" s="33">
        <f t="shared" si="14"/>
        <v>0.04</v>
      </c>
      <c r="EN6" s="32" t="str">
        <f>IF(EN7="","",IF(EN7="-","【-】","【"&amp;SUBSTITUTE(TEXT(EN7,"#,##0.00"),"-","△")&amp;"】"))</f>
        <v>【0.05】</v>
      </c>
    </row>
    <row r="7" spans="1:144" s="34" customFormat="1">
      <c r="A7" s="26"/>
      <c r="B7" s="35">
        <v>2014</v>
      </c>
      <c r="C7" s="35">
        <v>313904</v>
      </c>
      <c r="D7" s="35">
        <v>47</v>
      </c>
      <c r="E7" s="35">
        <v>17</v>
      </c>
      <c r="F7" s="35">
        <v>4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40.65</v>
      </c>
      <c r="P7" s="36">
        <v>100</v>
      </c>
      <c r="Q7" s="36">
        <v>3888</v>
      </c>
      <c r="R7" s="36">
        <v>11384</v>
      </c>
      <c r="S7" s="36">
        <v>139.44</v>
      </c>
      <c r="T7" s="36">
        <v>81.64</v>
      </c>
      <c r="U7" s="36">
        <v>4633</v>
      </c>
      <c r="V7" s="36">
        <v>1.42</v>
      </c>
      <c r="W7" s="36">
        <v>3262.68</v>
      </c>
      <c r="X7" s="36">
        <v>70.790000000000006</v>
      </c>
      <c r="Y7" s="36">
        <v>92.35</v>
      </c>
      <c r="Z7" s="36">
        <v>96.49</v>
      </c>
      <c r="AA7" s="36">
        <v>101.95</v>
      </c>
      <c r="AB7" s="36">
        <v>97.62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1752.29</v>
      </c>
      <c r="BF7" s="36">
        <v>1864.58</v>
      </c>
      <c r="BG7" s="36">
        <v>1683.69</v>
      </c>
      <c r="BH7" s="36">
        <v>1614.49</v>
      </c>
      <c r="BI7" s="36">
        <v>1441.1</v>
      </c>
      <c r="BJ7" s="36">
        <v>1868.17</v>
      </c>
      <c r="BK7" s="36">
        <v>1835.56</v>
      </c>
      <c r="BL7" s="36">
        <v>1716.82</v>
      </c>
      <c r="BM7" s="36">
        <v>1569.13</v>
      </c>
      <c r="BN7" s="36">
        <v>1436</v>
      </c>
      <c r="BO7" s="36">
        <v>1479.31</v>
      </c>
      <c r="BP7" s="36">
        <v>77.150000000000006</v>
      </c>
      <c r="BQ7" s="36">
        <v>82.84</v>
      </c>
      <c r="BR7" s="36">
        <v>81.62</v>
      </c>
      <c r="BS7" s="36">
        <v>100.67</v>
      </c>
      <c r="BT7" s="36">
        <v>90.46</v>
      </c>
      <c r="BU7" s="36">
        <v>55.15</v>
      </c>
      <c r="BV7" s="36">
        <v>52.89</v>
      </c>
      <c r="BW7" s="36">
        <v>51.73</v>
      </c>
      <c r="BX7" s="36">
        <v>64.63</v>
      </c>
      <c r="BY7" s="36">
        <v>66.56</v>
      </c>
      <c r="BZ7" s="36">
        <v>63.5</v>
      </c>
      <c r="CA7" s="36">
        <v>250.46</v>
      </c>
      <c r="CB7" s="36">
        <v>211.44</v>
      </c>
      <c r="CC7" s="36">
        <v>215.77</v>
      </c>
      <c r="CD7" s="36">
        <v>172.62</v>
      </c>
      <c r="CE7" s="36">
        <v>195.06</v>
      </c>
      <c r="CF7" s="36">
        <v>283.05</v>
      </c>
      <c r="CG7" s="36">
        <v>300.52</v>
      </c>
      <c r="CH7" s="36">
        <v>310.47000000000003</v>
      </c>
      <c r="CI7" s="36">
        <v>245.75</v>
      </c>
      <c r="CJ7" s="36">
        <v>244.29</v>
      </c>
      <c r="CK7" s="36">
        <v>253.12</v>
      </c>
      <c r="CL7" s="36">
        <v>89.26</v>
      </c>
      <c r="CM7" s="36">
        <v>89.26</v>
      </c>
      <c r="CN7" s="36">
        <v>89.26</v>
      </c>
      <c r="CO7" s="36">
        <v>89.26</v>
      </c>
      <c r="CP7" s="36">
        <v>89.26</v>
      </c>
      <c r="CQ7" s="36">
        <v>36.18</v>
      </c>
      <c r="CR7" s="36">
        <v>36.799999999999997</v>
      </c>
      <c r="CS7" s="36">
        <v>36.67</v>
      </c>
      <c r="CT7" s="36">
        <v>43.65</v>
      </c>
      <c r="CU7" s="36">
        <v>43.58</v>
      </c>
      <c r="CV7" s="36">
        <v>41.06</v>
      </c>
      <c r="CW7" s="36">
        <v>85.83</v>
      </c>
      <c r="CX7" s="36">
        <v>83.27</v>
      </c>
      <c r="CY7" s="36">
        <v>83.47</v>
      </c>
      <c r="CZ7" s="36">
        <v>85.61</v>
      </c>
      <c r="DA7" s="36">
        <v>86.08</v>
      </c>
      <c r="DB7" s="36">
        <v>72.14</v>
      </c>
      <c r="DC7" s="36">
        <v>71.62</v>
      </c>
      <c r="DD7" s="36">
        <v>71.239999999999995</v>
      </c>
      <c r="DE7" s="36">
        <v>82.2</v>
      </c>
      <c r="DF7" s="36">
        <v>82.35</v>
      </c>
      <c r="DG7" s="36">
        <v>80.39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0.05</v>
      </c>
      <c r="EJ7" s="36">
        <v>0.05</v>
      </c>
      <c r="EK7" s="36">
        <v>0.05</v>
      </c>
      <c r="EL7" s="36">
        <v>0.05</v>
      </c>
      <c r="EM7" s="36">
        <v>0.04</v>
      </c>
      <c r="EN7" s="36">
        <v>0.05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伯耆町</cp:lastModifiedBy>
  <cp:lastPrinted>2016-02-16T09:01:48Z</cp:lastPrinted>
  <dcterms:created xsi:type="dcterms:W3CDTF">2016-02-03T09:05:54Z</dcterms:created>
  <dcterms:modified xsi:type="dcterms:W3CDTF">2016-02-16T09:01:52Z</dcterms:modified>
  <cp:category/>
</cp:coreProperties>
</file>