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501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AT10" i="4" s="1"/>
  <c r="U6" i="5"/>
  <c r="T6" i="5"/>
  <c r="BB8" i="4" s="1"/>
  <c r="S6" i="5"/>
  <c r="AT8" i="4" s="1"/>
  <c r="R6" i="5"/>
  <c r="AL8" i="4" s="1"/>
  <c r="Q6" i="5"/>
  <c r="P6" i="5"/>
  <c r="O6" i="5"/>
  <c r="P10" i="4" s="1"/>
  <c r="N6" i="5"/>
  <c r="I10" i="4" s="1"/>
  <c r="M6" i="5"/>
  <c r="L6" i="5"/>
  <c r="K6" i="5"/>
  <c r="J6" i="5"/>
  <c r="I8" i="4" s="1"/>
  <c r="I6" i="5"/>
  <c r="H6" i="5"/>
  <c r="B6" i="4" s="1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BB10" i="4"/>
  <c r="AL10" i="4"/>
  <c r="AD10" i="4"/>
  <c r="W10" i="4"/>
  <c r="B10" i="4"/>
  <c r="W8" i="4"/>
  <c r="P8" i="4"/>
  <c r="B8" i="4"/>
  <c r="D10" i="5" l="1"/>
  <c r="E10" i="5"/>
  <c r="C10" i="5"/>
  <c r="B10" i="5"/>
</calcChain>
</file>

<file path=xl/sharedStrings.xml><?xml version="1.0" encoding="utf-8"?>
<sst xmlns="http://schemas.openxmlformats.org/spreadsheetml/2006/main" count="220" uniqueCount="110">
  <si>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</si>
  <si>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</si>
  <si>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</si>
  <si>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</si>
  <si>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</si>
  <si>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</si>
  <si>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</si>
  <si>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</si>
  <si>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</si>
  <si>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</si>
  <si>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</si>
  <si>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</si>
  <si>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</si>
  <si>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</si>
  <si>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</si>
  <si>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</si>
  <si>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</si>
  <si>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</si>
  <si>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</si>
  <si>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</si>
  <si>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</si>
  <si>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</si>
  <si>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</si>
  <si>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</si>
  <si>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</si>
  <si>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</si>
  <si>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</si>
  <si>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</si>
  <si>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</si>
  <si>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</si>
  <si>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</si>
  <si>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</si>
  <si>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</si>
  <si>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</si>
  <si>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</si>
  <si>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</si>
  <si>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</si>
  <si>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</si>
  <si>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</si>
  <si>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</si>
  <si>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</si>
  <si>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</si>
  <si>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</si>
  <si>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</si>
  <si>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</si>
  <si>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</si>
  <si>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</si>
  <si>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</si>
  <si>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</si>
  <si>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</si>
  <si>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</si>
  <si>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</si>
  <si>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</si>
  <si>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</si>
  <si>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</si>
  <si>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</si>
  <si>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</si>
  <si>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</si>
  <si>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</si>
  <si>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</si>
  <si>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</si>
  <si>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</si>
  <si>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</si>
  <si>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</si>
  <si>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</si>
  <si>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</si>
  <si>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</si>
  <si>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</si>
  <si>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</si>
  <si>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</si>
  <si>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</si>
  <si>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</si>
  <si>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</si>
  <si>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</si>
  <si>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</si>
  <si>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</si>
  <si>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</si>
  <si>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</si>
  <si>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</si>
  <si>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</si>
  <si>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</si>
  <si>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</si>
  <si>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</si>
  <si>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</si>
  <si>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</si>
  <si>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</si>
  <si>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</si>
  <si>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</si>
  <si>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</si>
  <si>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</si>
  <si>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</si>
  <si>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</si>
  <si>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</si>
  <si>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</si>
  <si>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</si>
  <si>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</si>
  <si>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鳥取県　北栄町</t>
  </si>
  <si>
    <t>法非適用</t>
  </si>
  <si>
    <t>下水道事業</t>
  </si>
  <si>
    <t>農業集落排水</t>
  </si>
  <si>
    <t>F2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</si>
  <si>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</si>
  <si>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</si>
  <si>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</si>
  <si>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</si>
  <si>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</si>
  <si>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</si>
  <si>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 xml:space="preserve">北栄町の農業集落排水事業は、「経営の効率性」及び「財政状態の健全性」に関する経営指標は、類型団体と比較すると、大きく下回っている数値です。これは、事業対象地区は１箇所であり規模が小さいためだと考えられます。しかしながら、既に平成7年で整備完了しており、「施設の効率性」に関する経営指標である「水洗化率」及び「施設利用率」は大きく上回っています。
経営改善のためには、利用料の改定及び有収水量の増加を目指していく必要があります。
</t>
    <rPh sb="0" eb="1">
      <t>キタ</t>
    </rPh>
    <rPh sb="1" eb="2">
      <t>エイ</t>
    </rPh>
    <rPh sb="2" eb="3">
      <t>チョウ</t>
    </rPh>
    <rPh sb="55" eb="56">
      <t>オオ</t>
    </rPh>
    <rPh sb="58" eb="59">
      <t>シタ</t>
    </rPh>
    <rPh sb="59" eb="60">
      <t>マワ</t>
    </rPh>
    <rPh sb="73" eb="75">
      <t>ジギョウ</t>
    </rPh>
    <rPh sb="75" eb="77">
      <t>タイショウ</t>
    </rPh>
    <rPh sb="77" eb="79">
      <t>チク</t>
    </rPh>
    <rPh sb="81" eb="83">
      <t>カショ</t>
    </rPh>
    <rPh sb="86" eb="88">
      <t>キボ</t>
    </rPh>
    <rPh sb="89" eb="90">
      <t>チイ</t>
    </rPh>
    <rPh sb="96" eb="97">
      <t>カンガ</t>
    </rPh>
    <rPh sb="110" eb="111">
      <t>スデ</t>
    </rPh>
    <rPh sb="161" eb="162">
      <t>オオ</t>
    </rPh>
    <rPh sb="164" eb="166">
      <t>ウワマワ</t>
    </rPh>
    <rPh sb="183" eb="186">
      <t>リヨウリョウ</t>
    </rPh>
    <rPh sb="187" eb="189">
      <t>カイテイ</t>
    </rPh>
    <phoneticPr fontId="4"/>
  </si>
  <si>
    <t>平成9年に供用開始。管渠及び処理場の老朽化はしていない。</t>
    <rPh sb="0" eb="2">
      <t>ヘイセイ</t>
    </rPh>
    <rPh sb="3" eb="4">
      <t>ネン</t>
    </rPh>
    <rPh sb="5" eb="7">
      <t>キョウヨウ</t>
    </rPh>
    <rPh sb="7" eb="9">
      <t>カイシ</t>
    </rPh>
    <rPh sb="10" eb="12">
      <t>カンキョ</t>
    </rPh>
    <rPh sb="12" eb="13">
      <t>オヨ</t>
    </rPh>
    <rPh sb="14" eb="16">
      <t>ショリ</t>
    </rPh>
    <rPh sb="16" eb="17">
      <t>ジョウ</t>
    </rPh>
    <rPh sb="18" eb="21">
      <t>ロウキュウカ</t>
    </rPh>
    <phoneticPr fontId="4"/>
  </si>
  <si>
    <t>本事業は、整備率100％、水洗化率99.6％と事業単体では水洗化の目的を十分達している。しかしながら、処理区域内人口は少なく、当初の建設に伴う企業債の償還が事業を圧迫している。今後の事業存続には、下水道事業への接続を検討する必要があると思われる。</t>
    <rPh sb="0" eb="1">
      <t>ホン</t>
    </rPh>
    <rPh sb="1" eb="3">
      <t>ジギョウ</t>
    </rPh>
    <rPh sb="5" eb="7">
      <t>セイビ</t>
    </rPh>
    <rPh sb="7" eb="8">
      <t>リツ</t>
    </rPh>
    <rPh sb="13" eb="16">
      <t>スイセンカ</t>
    </rPh>
    <rPh sb="16" eb="17">
      <t>リツ</t>
    </rPh>
    <rPh sb="23" eb="25">
      <t>ジギョウ</t>
    </rPh>
    <rPh sb="25" eb="27">
      <t>タンタイ</t>
    </rPh>
    <rPh sb="29" eb="32">
      <t>スイセンカ</t>
    </rPh>
    <rPh sb="33" eb="35">
      <t>モクテキ</t>
    </rPh>
    <rPh sb="36" eb="38">
      <t>ジュウブン</t>
    </rPh>
    <rPh sb="38" eb="39">
      <t>タッ</t>
    </rPh>
    <rPh sb="51" eb="53">
      <t>ショリ</t>
    </rPh>
    <rPh sb="53" eb="55">
      <t>クイキ</t>
    </rPh>
    <rPh sb="55" eb="56">
      <t>ナイ</t>
    </rPh>
    <rPh sb="56" eb="58">
      <t>ジンコウ</t>
    </rPh>
    <rPh sb="59" eb="60">
      <t>スク</t>
    </rPh>
    <rPh sb="63" eb="65">
      <t>トウショ</t>
    </rPh>
    <rPh sb="66" eb="68">
      <t>ケンセツ</t>
    </rPh>
    <rPh sb="69" eb="70">
      <t>トモナ</t>
    </rPh>
    <rPh sb="71" eb="73">
      <t>キギョウ</t>
    </rPh>
    <rPh sb="73" eb="74">
      <t>サイ</t>
    </rPh>
    <rPh sb="75" eb="77">
      <t>ショウカン</t>
    </rPh>
    <rPh sb="78" eb="80">
      <t>ジギョウ</t>
    </rPh>
    <rPh sb="81" eb="83">
      <t>アッパク</t>
    </rPh>
    <rPh sb="88" eb="90">
      <t>コンゴ</t>
    </rPh>
    <rPh sb="91" eb="93">
      <t>ジギョウ</t>
    </rPh>
    <rPh sb="93" eb="95">
      <t>ソンゾク</t>
    </rPh>
    <rPh sb="98" eb="100">
      <t>ゲスイ</t>
    </rPh>
    <rPh sb="100" eb="101">
      <t>ドウ</t>
    </rPh>
    <rPh sb="101" eb="103">
      <t>ジギョウ</t>
    </rPh>
    <rPh sb="105" eb="107">
      <t>セツゾク</t>
    </rPh>
    <rPh sb="108" eb="110">
      <t>ケントウ</t>
    </rPh>
    <rPh sb="112" eb="114">
      <t>ヒツヨウ</t>
    </rPh>
    <rPh sb="118" eb="119">
      <t>オモ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</si>
</sst>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968640"/>
        <c:axId val="71983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 formatCode="#,##0.00;&quot;△&quot;#,##0.00">
                  <c:v>0</c:v>
                </c:pt>
                <c:pt idx="1">
                  <c:v>0.08</c:v>
                </c:pt>
                <c:pt idx="2">
                  <c:v>0.04</c:v>
                </c:pt>
                <c:pt idx="3">
                  <c:v>0.03</c:v>
                </c:pt>
                <c:pt idx="4">
                  <c:v>0.02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68640"/>
        <c:axId val="71983104"/>
      </c:lineChart>
      <c:dateAx>
        <c:axId val="719686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1983104"/>
        <c:crosses val="autoZero"/>
        <c:auto val="1"/>
        <c:lblOffset val="100"/>
        <c:baseTimeUnit val="years"/>
      </c:dateAx>
      <c:valAx>
        <c:axId val="71983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19686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69.66</c:v>
                </c:pt>
                <c:pt idx="1">
                  <c:v>67.42</c:v>
                </c:pt>
                <c:pt idx="2">
                  <c:v>61.8</c:v>
                </c:pt>
                <c:pt idx="3">
                  <c:v>60.67</c:v>
                </c:pt>
                <c:pt idx="4">
                  <c:v>60.67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829184"/>
        <c:axId val="7287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44.65</c:v>
                </c:pt>
                <c:pt idx="1">
                  <c:v>46.85</c:v>
                </c:pt>
                <c:pt idx="2">
                  <c:v>54.74</c:v>
                </c:pt>
                <c:pt idx="3">
                  <c:v>53.78</c:v>
                </c:pt>
                <c:pt idx="4">
                  <c:v>53.24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829184"/>
        <c:axId val="72872320"/>
      </c:lineChart>
      <c:dateAx>
        <c:axId val="728291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2872320"/>
        <c:crosses val="autoZero"/>
        <c:auto val="1"/>
        <c:lblOffset val="100"/>
        <c:baseTimeUnit val="years"/>
      </c:dateAx>
      <c:valAx>
        <c:axId val="7287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28291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99.62</c:v>
                </c:pt>
                <c:pt idx="1">
                  <c:v>99.62</c:v>
                </c:pt>
                <c:pt idx="2">
                  <c:v>99.59</c:v>
                </c:pt>
                <c:pt idx="3">
                  <c:v>99.58</c:v>
                </c:pt>
                <c:pt idx="4">
                  <c:v>99.59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898432"/>
        <c:axId val="72904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73.599999999999994</c:v>
                </c:pt>
                <c:pt idx="1">
                  <c:v>73.78</c:v>
                </c:pt>
                <c:pt idx="2">
                  <c:v>83.88</c:v>
                </c:pt>
                <c:pt idx="3">
                  <c:v>84.06</c:v>
                </c:pt>
                <c:pt idx="4">
                  <c:v>84.07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898432"/>
        <c:axId val="72904704"/>
      </c:lineChart>
      <c:dateAx>
        <c:axId val="728984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2904704"/>
        <c:crosses val="autoZero"/>
        <c:auto val="1"/>
        <c:lblOffset val="100"/>
        <c:baseTimeUnit val="years"/>
      </c:dateAx>
      <c:valAx>
        <c:axId val="72904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28984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63.97</c:v>
                </c:pt>
                <c:pt idx="1">
                  <c:v>63.16</c:v>
                </c:pt>
                <c:pt idx="2">
                  <c:v>63.69</c:v>
                </c:pt>
                <c:pt idx="3">
                  <c:v>41.43</c:v>
                </c:pt>
                <c:pt idx="4">
                  <c:v>37.74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013312"/>
        <c:axId val="720152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13312"/>
        <c:axId val="72015232"/>
      </c:lineChart>
      <c:dateAx>
        <c:axId val="720133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2015232"/>
        <c:crosses val="autoZero"/>
        <c:auto val="1"/>
        <c:lblOffset val="100"/>
        <c:baseTimeUnit val="years"/>
      </c:dateAx>
      <c:valAx>
        <c:axId val="720152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20133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184960"/>
        <c:axId val="721868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84960"/>
        <c:axId val="72186880"/>
      </c:lineChart>
      <c:dateAx>
        <c:axId val="721849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2186880"/>
        <c:crosses val="autoZero"/>
        <c:auto val="1"/>
        <c:lblOffset val="100"/>
        <c:baseTimeUnit val="years"/>
      </c:dateAx>
      <c:valAx>
        <c:axId val="721868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2184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296704"/>
        <c:axId val="722988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96704"/>
        <c:axId val="72298880"/>
      </c:lineChart>
      <c:dateAx>
        <c:axId val="722967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2298880"/>
        <c:crosses val="autoZero"/>
        <c:auto val="1"/>
        <c:lblOffset val="100"/>
        <c:baseTimeUnit val="years"/>
      </c:dateAx>
      <c:valAx>
        <c:axId val="722988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22967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329856"/>
        <c:axId val="7233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29856"/>
        <c:axId val="72332032"/>
      </c:lineChart>
      <c:dateAx>
        <c:axId val="723298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2332032"/>
        <c:crosses val="autoZero"/>
        <c:auto val="1"/>
        <c:lblOffset val="100"/>
        <c:baseTimeUnit val="years"/>
      </c:dateAx>
      <c:valAx>
        <c:axId val="7233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232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378624"/>
        <c:axId val="72388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78624"/>
        <c:axId val="72388992"/>
      </c:lineChart>
      <c:dateAx>
        <c:axId val="723786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2388992"/>
        <c:crosses val="autoZero"/>
        <c:auto val="1"/>
        <c:lblOffset val="100"/>
        <c:baseTimeUnit val="years"/>
      </c:dateAx>
      <c:valAx>
        <c:axId val="72388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23786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1871.99</c:v>
                </c:pt>
                <c:pt idx="1">
                  <c:v>1815</c:v>
                </c:pt>
                <c:pt idx="2">
                  <c:v>1703.45</c:v>
                </c:pt>
                <c:pt idx="3">
                  <c:v>2161.08</c:v>
                </c:pt>
                <c:pt idx="4">
                  <c:v>2045.44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415104"/>
        <c:axId val="72744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1316.7</c:v>
                </c:pt>
                <c:pt idx="1">
                  <c:v>1224.75</c:v>
                </c:pt>
                <c:pt idx="2">
                  <c:v>1197.82</c:v>
                </c:pt>
                <c:pt idx="3">
                  <c:v>1126.77</c:v>
                </c:pt>
                <c:pt idx="4">
                  <c:v>1044.8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415104"/>
        <c:axId val="72744960"/>
      </c:lineChart>
      <c:dateAx>
        <c:axId val="724151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2744960"/>
        <c:crosses val="autoZero"/>
        <c:auto val="1"/>
        <c:lblOffset val="100"/>
        <c:baseTimeUnit val="years"/>
      </c:dateAx>
      <c:valAx>
        <c:axId val="727449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24151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37.07</c:v>
                </c:pt>
                <c:pt idx="1">
                  <c:v>35.58</c:v>
                </c:pt>
                <c:pt idx="2">
                  <c:v>36.15</c:v>
                </c:pt>
                <c:pt idx="3">
                  <c:v>23.81</c:v>
                </c:pt>
                <c:pt idx="4">
                  <c:v>25.89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760704"/>
        <c:axId val="727874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43.24</c:v>
                </c:pt>
                <c:pt idx="1">
                  <c:v>42.13</c:v>
                </c:pt>
                <c:pt idx="2">
                  <c:v>51.03</c:v>
                </c:pt>
                <c:pt idx="3">
                  <c:v>50.9</c:v>
                </c:pt>
                <c:pt idx="4">
                  <c:v>50.82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760704"/>
        <c:axId val="72787456"/>
      </c:lineChart>
      <c:dateAx>
        <c:axId val="727607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2787456"/>
        <c:crosses val="autoZero"/>
        <c:auto val="1"/>
        <c:lblOffset val="100"/>
        <c:baseTimeUnit val="years"/>
      </c:dateAx>
      <c:valAx>
        <c:axId val="727874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27607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456.4</c:v>
                </c:pt>
                <c:pt idx="1">
                  <c:v>480.25</c:v>
                </c:pt>
                <c:pt idx="2">
                  <c:v>474.66</c:v>
                </c:pt>
                <c:pt idx="3">
                  <c:v>719.04</c:v>
                </c:pt>
                <c:pt idx="4">
                  <c:v>752.16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813184"/>
        <c:axId val="728194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338.76</c:v>
                </c:pt>
                <c:pt idx="1">
                  <c:v>348.41</c:v>
                </c:pt>
                <c:pt idx="2">
                  <c:v>289.60000000000002</c:v>
                </c:pt>
                <c:pt idx="3">
                  <c:v>293.27</c:v>
                </c:pt>
                <c:pt idx="4">
                  <c:v>300.52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813184"/>
        <c:axId val="72819456"/>
      </c:lineChart>
      <c:dateAx>
        <c:axId val="728131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2819456"/>
        <c:crosses val="autoZero"/>
        <c:auto val="1"/>
        <c:lblOffset val="100"/>
        <c:baseTimeUnit val="years"/>
      </c:dateAx>
      <c:valAx>
        <c:axId val="728194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28131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【992.47】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【83.79】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【53.32】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【295.10】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【51.49】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【0.03】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AT58" zoomScaleNormal="100" workbookViewId="0">
      <selection activeCell="BL66" sqref="BL66:BZ82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</row>
    <row r="3" spans="1:78" ht="9.75" customHeight="1">
      <c r="A3" s="2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</row>
    <row r="4" spans="1:78" ht="9.75" customHeight="1">
      <c r="A4" s="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2" t="str">
        <f>データ!H6</f>
        <v>鳥取県　北栄町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69" t="s">
        <v>1</v>
      </c>
      <c r="C7" s="69"/>
      <c r="D7" s="69"/>
      <c r="E7" s="69"/>
      <c r="F7" s="69"/>
      <c r="G7" s="69"/>
      <c r="H7" s="69"/>
      <c r="I7" s="69" t="s">
        <v>2</v>
      </c>
      <c r="J7" s="69"/>
      <c r="K7" s="69"/>
      <c r="L7" s="69"/>
      <c r="M7" s="69"/>
      <c r="N7" s="69"/>
      <c r="O7" s="69"/>
      <c r="P7" s="69" t="s">
        <v>3</v>
      </c>
      <c r="Q7" s="69"/>
      <c r="R7" s="69"/>
      <c r="S7" s="69"/>
      <c r="T7" s="69"/>
      <c r="U7" s="69"/>
      <c r="V7" s="69"/>
      <c r="W7" s="69" t="s">
        <v>4</v>
      </c>
      <c r="X7" s="69"/>
      <c r="Y7" s="69"/>
      <c r="Z7" s="69"/>
      <c r="AA7" s="69"/>
      <c r="AB7" s="69"/>
      <c r="AC7" s="69"/>
      <c r="AD7" s="3"/>
      <c r="AE7" s="3"/>
      <c r="AF7" s="3"/>
      <c r="AG7" s="3"/>
      <c r="AH7" s="3"/>
      <c r="AI7" s="3"/>
      <c r="AJ7" s="3"/>
      <c r="AK7" s="3"/>
      <c r="AL7" s="69" t="s">
        <v>5</v>
      </c>
      <c r="AM7" s="69"/>
      <c r="AN7" s="69"/>
      <c r="AO7" s="69"/>
      <c r="AP7" s="69"/>
      <c r="AQ7" s="69"/>
      <c r="AR7" s="69"/>
      <c r="AS7" s="69"/>
      <c r="AT7" s="69" t="s">
        <v>6</v>
      </c>
      <c r="AU7" s="69"/>
      <c r="AV7" s="69"/>
      <c r="AW7" s="69"/>
      <c r="AX7" s="69"/>
      <c r="AY7" s="69"/>
      <c r="AZ7" s="69"/>
      <c r="BA7" s="69"/>
      <c r="BB7" s="69" t="s">
        <v>7</v>
      </c>
      <c r="BC7" s="69"/>
      <c r="BD7" s="69"/>
      <c r="BE7" s="69"/>
      <c r="BF7" s="69"/>
      <c r="BG7" s="69"/>
      <c r="BH7" s="69"/>
      <c r="BI7" s="69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0"/>
      <c r="D8" s="70"/>
      <c r="E8" s="70"/>
      <c r="F8" s="70"/>
      <c r="G8" s="70"/>
      <c r="H8" s="70"/>
      <c r="I8" s="70" t="str">
        <f>データ!J6</f>
        <v>下水道事業</v>
      </c>
      <c r="J8" s="70"/>
      <c r="K8" s="70"/>
      <c r="L8" s="70"/>
      <c r="M8" s="70"/>
      <c r="N8" s="70"/>
      <c r="O8" s="70"/>
      <c r="P8" s="70" t="str">
        <f>データ!K6</f>
        <v>農業集落排水</v>
      </c>
      <c r="Q8" s="70"/>
      <c r="R8" s="70"/>
      <c r="S8" s="70"/>
      <c r="T8" s="70"/>
      <c r="U8" s="70"/>
      <c r="V8" s="70"/>
      <c r="W8" s="70" t="str">
        <f>データ!L6</f>
        <v>F2</v>
      </c>
      <c r="X8" s="70"/>
      <c r="Y8" s="70"/>
      <c r="Z8" s="70"/>
      <c r="AA8" s="70"/>
      <c r="AB8" s="70"/>
      <c r="AC8" s="70"/>
      <c r="AD8" s="3"/>
      <c r="AE8" s="3"/>
      <c r="AF8" s="3"/>
      <c r="AG8" s="3"/>
      <c r="AH8" s="3"/>
      <c r="AI8" s="3"/>
      <c r="AJ8" s="3"/>
      <c r="AK8" s="3"/>
      <c r="AL8" s="64">
        <f>データ!R6</f>
        <v>15664</v>
      </c>
      <c r="AM8" s="64"/>
      <c r="AN8" s="64"/>
      <c r="AO8" s="64"/>
      <c r="AP8" s="64"/>
      <c r="AQ8" s="64"/>
      <c r="AR8" s="64"/>
      <c r="AS8" s="64"/>
      <c r="AT8" s="63">
        <f>データ!S6</f>
        <v>56.94</v>
      </c>
      <c r="AU8" s="63"/>
      <c r="AV8" s="63"/>
      <c r="AW8" s="63"/>
      <c r="AX8" s="63"/>
      <c r="AY8" s="63"/>
      <c r="AZ8" s="63"/>
      <c r="BA8" s="63"/>
      <c r="BB8" s="63">
        <f>データ!T6</f>
        <v>275.10000000000002</v>
      </c>
      <c r="BC8" s="63"/>
      <c r="BD8" s="63"/>
      <c r="BE8" s="63"/>
      <c r="BF8" s="63"/>
      <c r="BG8" s="63"/>
      <c r="BH8" s="63"/>
      <c r="BI8" s="63"/>
      <c r="BJ8" s="3"/>
      <c r="BK8" s="3"/>
      <c r="BL8" s="67" t="s">
        <v>9</v>
      </c>
      <c r="BM8" s="6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9" t="s">
        <v>11</v>
      </c>
      <c r="C9" s="69"/>
      <c r="D9" s="69"/>
      <c r="E9" s="69"/>
      <c r="F9" s="69"/>
      <c r="G9" s="69"/>
      <c r="H9" s="69"/>
      <c r="I9" s="69" t="s">
        <v>12</v>
      </c>
      <c r="J9" s="69"/>
      <c r="K9" s="69"/>
      <c r="L9" s="69"/>
      <c r="M9" s="69"/>
      <c r="N9" s="69"/>
      <c r="O9" s="69"/>
      <c r="P9" s="69" t="s">
        <v>13</v>
      </c>
      <c r="Q9" s="69"/>
      <c r="R9" s="69"/>
      <c r="S9" s="69"/>
      <c r="T9" s="69"/>
      <c r="U9" s="69"/>
      <c r="V9" s="69"/>
      <c r="W9" s="69" t="s">
        <v>14</v>
      </c>
      <c r="X9" s="69"/>
      <c r="Y9" s="69"/>
      <c r="Z9" s="69"/>
      <c r="AA9" s="69"/>
      <c r="AB9" s="69"/>
      <c r="AC9" s="69"/>
      <c r="AD9" s="69" t="s">
        <v>15</v>
      </c>
      <c r="AE9" s="69"/>
      <c r="AF9" s="69"/>
      <c r="AG9" s="69"/>
      <c r="AH9" s="69"/>
      <c r="AI9" s="69"/>
      <c r="AJ9" s="69"/>
      <c r="AK9" s="3"/>
      <c r="AL9" s="69" t="s">
        <v>16</v>
      </c>
      <c r="AM9" s="69"/>
      <c r="AN9" s="69"/>
      <c r="AO9" s="69"/>
      <c r="AP9" s="69"/>
      <c r="AQ9" s="69"/>
      <c r="AR9" s="69"/>
      <c r="AS9" s="69"/>
      <c r="AT9" s="69" t="s">
        <v>17</v>
      </c>
      <c r="AU9" s="69"/>
      <c r="AV9" s="69"/>
      <c r="AW9" s="69"/>
      <c r="AX9" s="69"/>
      <c r="AY9" s="69"/>
      <c r="AZ9" s="69"/>
      <c r="BA9" s="69"/>
      <c r="BB9" s="69" t="s">
        <v>18</v>
      </c>
      <c r="BC9" s="69"/>
      <c r="BD9" s="69"/>
      <c r="BE9" s="69"/>
      <c r="BF9" s="69"/>
      <c r="BG9" s="69"/>
      <c r="BH9" s="69"/>
      <c r="BI9" s="69"/>
      <c r="BJ9" s="3"/>
      <c r="BK9" s="3"/>
      <c r="BL9" s="61" t="s">
        <v>19</v>
      </c>
      <c r="BM9" s="62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63">
        <f>データ!M6</f>
        <v>3.010373913</v>
      </c>
      <c r="C10" s="63"/>
      <c r="D10" s="63"/>
      <c r="E10" s="63"/>
      <c r="F10" s="63"/>
      <c r="G10" s="63"/>
      <c r="H10" s="63"/>
      <c r="I10" s="63" t="str">
        <f>データ!N6</f>
        <v>該当数値なし</v>
      </c>
      <c r="J10" s="63"/>
      <c r="K10" s="63"/>
      <c r="L10" s="63"/>
      <c r="M10" s="63"/>
      <c r="N10" s="63"/>
      <c r="O10" s="63"/>
      <c r="P10" s="63">
        <f>データ!O6</f>
        <v>1.55</v>
      </c>
      <c r="Q10" s="63"/>
      <c r="R10" s="63"/>
      <c r="S10" s="63"/>
      <c r="T10" s="63"/>
      <c r="U10" s="63"/>
      <c r="V10" s="63"/>
      <c r="W10" s="63">
        <f>データ!P6</f>
        <v>100</v>
      </c>
      <c r="X10" s="63"/>
      <c r="Y10" s="63"/>
      <c r="Z10" s="63"/>
      <c r="AA10" s="63"/>
      <c r="AB10" s="63"/>
      <c r="AC10" s="63"/>
      <c r="AD10" s="64">
        <f>データ!Q6</f>
        <v>3142</v>
      </c>
      <c r="AE10" s="64"/>
      <c r="AF10" s="64"/>
      <c r="AG10" s="64"/>
      <c r="AH10" s="64"/>
      <c r="AI10" s="64"/>
      <c r="AJ10" s="64"/>
      <c r="AK10" s="2"/>
      <c r="AL10" s="64">
        <f>データ!U6</f>
        <v>242</v>
      </c>
      <c r="AM10" s="64"/>
      <c r="AN10" s="64"/>
      <c r="AO10" s="64"/>
      <c r="AP10" s="64"/>
      <c r="AQ10" s="64"/>
      <c r="AR10" s="64"/>
      <c r="AS10" s="64"/>
      <c r="AT10" s="63">
        <f>データ!V6</f>
        <v>0.08</v>
      </c>
      <c r="AU10" s="63"/>
      <c r="AV10" s="63"/>
      <c r="AW10" s="63"/>
      <c r="AX10" s="63"/>
      <c r="AY10" s="63"/>
      <c r="AZ10" s="63"/>
      <c r="BA10" s="63"/>
      <c r="BB10" s="63">
        <f>データ!W6</f>
        <v>3025</v>
      </c>
      <c r="BC10" s="63"/>
      <c r="BD10" s="63"/>
      <c r="BE10" s="63"/>
      <c r="BF10" s="63"/>
      <c r="BG10" s="63"/>
      <c r="BH10" s="63"/>
      <c r="BI10" s="63"/>
      <c r="BJ10" s="2"/>
      <c r="BK10" s="2"/>
      <c r="BL10" s="65" t="s">
        <v>21</v>
      </c>
      <c r="BM10" s="66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23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>
      <c r="A14" s="2"/>
      <c r="B14" s="58" t="s">
        <v>24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0" t="s">
        <v>25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107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26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27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28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29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30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108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31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32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33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34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35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36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109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37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38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39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2:BZ4"/>
    <mergeCell ref="B6:AC6"/>
    <mergeCell ref="B7:H7"/>
    <mergeCell ref="I7:O7"/>
    <mergeCell ref="P7:V7"/>
    <mergeCell ref="W7:AC7"/>
    <mergeCell ref="AL7:AS7"/>
    <mergeCell ref="AT7:BA7"/>
    <mergeCell ref="BB7:BI7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2014</v>
      </c>
      <c r="C6" s="31">
        <f t="shared" ref="C6:W6" si="3">C7</f>
        <v>313726</v>
      </c>
      <c r="D6" s="31">
        <f t="shared" si="3"/>
        <v>47</v>
      </c>
      <c r="E6" s="31">
        <f t="shared" si="3"/>
        <v>17</v>
      </c>
      <c r="F6" s="31">
        <f t="shared" si="3"/>
        <v>5</v>
      </c>
      <c r="G6" s="31">
        <f t="shared" si="3"/>
        <v>0</v>
      </c>
      <c r="H6" s="31" t="str">
        <f t="shared" si="3"/>
        <v>鳥取県　北栄町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農業集落排水</v>
      </c>
      <c r="L6" s="31" t="str">
        <f t="shared" si="3"/>
        <v>F2</v>
      </c>
      <c r="M6" s="32">
        <f t="shared" si="3"/>
        <v>3.010373913</v>
      </c>
      <c r="N6" s="32" t="str">
        <f t="shared" si="3"/>
        <v>該当数値なし</v>
      </c>
      <c r="O6" s="32">
        <f t="shared" si="3"/>
        <v>1.55</v>
      </c>
      <c r="P6" s="32">
        <f t="shared" si="3"/>
        <v>100</v>
      </c>
      <c r="Q6" s="32">
        <f t="shared" si="3"/>
        <v>3142</v>
      </c>
      <c r="R6" s="32">
        <f t="shared" si="3"/>
        <v>15664</v>
      </c>
      <c r="S6" s="32">
        <f t="shared" si="3"/>
        <v>56.94</v>
      </c>
      <c r="T6" s="32">
        <f t="shared" si="3"/>
        <v>275.10000000000002</v>
      </c>
      <c r="U6" s="32">
        <f t="shared" si="3"/>
        <v>242</v>
      </c>
      <c r="V6" s="32">
        <f t="shared" si="3"/>
        <v>0.08</v>
      </c>
      <c r="W6" s="32">
        <f t="shared" si="3"/>
        <v>3025</v>
      </c>
      <c r="X6" s="33">
        <f>IF(X7="",NA(),X7)</f>
        <v>63.97</v>
      </c>
      <c r="Y6" s="33">
        <f t="shared" ref="Y6:AG6" si="4">IF(Y7="",NA(),Y7)</f>
        <v>63.16</v>
      </c>
      <c r="Z6" s="33">
        <f t="shared" si="4"/>
        <v>63.69</v>
      </c>
      <c r="AA6" s="33">
        <f t="shared" si="4"/>
        <v>41.43</v>
      </c>
      <c r="AB6" s="33">
        <f t="shared" si="4"/>
        <v>37.74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1871.99</v>
      </c>
      <c r="BF6" s="33">
        <f t="shared" ref="BF6:BN6" si="7">IF(BF7="",NA(),BF7)</f>
        <v>1815</v>
      </c>
      <c r="BG6" s="33">
        <f t="shared" si="7"/>
        <v>1703.45</v>
      </c>
      <c r="BH6" s="33">
        <f t="shared" si="7"/>
        <v>2161.08</v>
      </c>
      <c r="BI6" s="33">
        <f t="shared" si="7"/>
        <v>2045.44</v>
      </c>
      <c r="BJ6" s="33">
        <f t="shared" si="7"/>
        <v>1316.7</v>
      </c>
      <c r="BK6" s="33">
        <f t="shared" si="7"/>
        <v>1224.75</v>
      </c>
      <c r="BL6" s="33">
        <f t="shared" si="7"/>
        <v>1197.82</v>
      </c>
      <c r="BM6" s="33">
        <f t="shared" si="7"/>
        <v>1126.77</v>
      </c>
      <c r="BN6" s="33">
        <f t="shared" si="7"/>
        <v>1044.8</v>
      </c>
      <c r="BO6" s="32" t="str">
        <f>IF(BO7="","",IF(BO7="-","【-】","【"&amp;SUBSTITUTE(TEXT(BO7,"#,##0.00"),"-","△")&amp;"】"))</f>
        <v>【992.47】</v>
      </c>
      <c r="BP6" s="33">
        <f>IF(BP7="",NA(),BP7)</f>
        <v>37.07</v>
      </c>
      <c r="BQ6" s="33">
        <f t="shared" ref="BQ6:BY6" si="8">IF(BQ7="",NA(),BQ7)</f>
        <v>35.58</v>
      </c>
      <c r="BR6" s="33">
        <f t="shared" si="8"/>
        <v>36.15</v>
      </c>
      <c r="BS6" s="33">
        <f t="shared" si="8"/>
        <v>23.81</v>
      </c>
      <c r="BT6" s="33">
        <f t="shared" si="8"/>
        <v>25.89</v>
      </c>
      <c r="BU6" s="33">
        <f t="shared" si="8"/>
        <v>43.24</v>
      </c>
      <c r="BV6" s="33">
        <f t="shared" si="8"/>
        <v>42.13</v>
      </c>
      <c r="BW6" s="33">
        <f t="shared" si="8"/>
        <v>51.03</v>
      </c>
      <c r="BX6" s="33">
        <f t="shared" si="8"/>
        <v>50.9</v>
      </c>
      <c r="BY6" s="33">
        <f t="shared" si="8"/>
        <v>50.82</v>
      </c>
      <c r="BZ6" s="32" t="str">
        <f>IF(BZ7="","",IF(BZ7="-","【-】","【"&amp;SUBSTITUTE(TEXT(BZ7,"#,##0.00"),"-","△")&amp;"】"))</f>
        <v>【51.49】</v>
      </c>
      <c r="CA6" s="33">
        <f>IF(CA7="",NA(),CA7)</f>
        <v>456.4</v>
      </c>
      <c r="CB6" s="33">
        <f t="shared" ref="CB6:CJ6" si="9">IF(CB7="",NA(),CB7)</f>
        <v>480.25</v>
      </c>
      <c r="CC6" s="33">
        <f t="shared" si="9"/>
        <v>474.66</v>
      </c>
      <c r="CD6" s="33">
        <f t="shared" si="9"/>
        <v>719.04</v>
      </c>
      <c r="CE6" s="33">
        <f t="shared" si="9"/>
        <v>752.16</v>
      </c>
      <c r="CF6" s="33">
        <f t="shared" si="9"/>
        <v>338.76</v>
      </c>
      <c r="CG6" s="33">
        <f t="shared" si="9"/>
        <v>348.41</v>
      </c>
      <c r="CH6" s="33">
        <f t="shared" si="9"/>
        <v>289.60000000000002</v>
      </c>
      <c r="CI6" s="33">
        <f t="shared" si="9"/>
        <v>293.27</v>
      </c>
      <c r="CJ6" s="33">
        <f t="shared" si="9"/>
        <v>300.52</v>
      </c>
      <c r="CK6" s="32" t="str">
        <f>IF(CK7="","",IF(CK7="-","【-】","【"&amp;SUBSTITUTE(TEXT(CK7,"#,##0.00"),"-","△")&amp;"】"))</f>
        <v>【295.10】</v>
      </c>
      <c r="CL6" s="33">
        <f>IF(CL7="",NA(),CL7)</f>
        <v>69.66</v>
      </c>
      <c r="CM6" s="33">
        <f t="shared" ref="CM6:CU6" si="10">IF(CM7="",NA(),CM7)</f>
        <v>67.42</v>
      </c>
      <c r="CN6" s="33">
        <f t="shared" si="10"/>
        <v>61.8</v>
      </c>
      <c r="CO6" s="33">
        <f t="shared" si="10"/>
        <v>60.67</v>
      </c>
      <c r="CP6" s="33">
        <f t="shared" si="10"/>
        <v>60.67</v>
      </c>
      <c r="CQ6" s="33">
        <f t="shared" si="10"/>
        <v>44.65</v>
      </c>
      <c r="CR6" s="33">
        <f t="shared" si="10"/>
        <v>46.85</v>
      </c>
      <c r="CS6" s="33">
        <f t="shared" si="10"/>
        <v>54.74</v>
      </c>
      <c r="CT6" s="33">
        <f t="shared" si="10"/>
        <v>53.78</v>
      </c>
      <c r="CU6" s="33">
        <f t="shared" si="10"/>
        <v>53.24</v>
      </c>
      <c r="CV6" s="32" t="str">
        <f>IF(CV7="","",IF(CV7="-","【-】","【"&amp;SUBSTITUTE(TEXT(CV7,"#,##0.00"),"-","△")&amp;"】"))</f>
        <v>【53.32】</v>
      </c>
      <c r="CW6" s="33">
        <f>IF(CW7="",NA(),CW7)</f>
        <v>99.62</v>
      </c>
      <c r="CX6" s="33">
        <f t="shared" ref="CX6:DF6" si="11">IF(CX7="",NA(),CX7)</f>
        <v>99.62</v>
      </c>
      <c r="CY6" s="33">
        <f t="shared" si="11"/>
        <v>99.59</v>
      </c>
      <c r="CZ6" s="33">
        <f t="shared" si="11"/>
        <v>99.58</v>
      </c>
      <c r="DA6" s="33">
        <f t="shared" si="11"/>
        <v>99.59</v>
      </c>
      <c r="DB6" s="33">
        <f t="shared" si="11"/>
        <v>73.599999999999994</v>
      </c>
      <c r="DC6" s="33">
        <f t="shared" si="11"/>
        <v>73.78</v>
      </c>
      <c r="DD6" s="33">
        <f t="shared" si="11"/>
        <v>83.88</v>
      </c>
      <c r="DE6" s="33">
        <f t="shared" si="11"/>
        <v>84.06</v>
      </c>
      <c r="DF6" s="33">
        <f t="shared" si="11"/>
        <v>84.07</v>
      </c>
      <c r="DG6" s="32" t="str">
        <f>IF(DG7="","",IF(DG7="-","【-】","【"&amp;SUBSTITUTE(TEXT(DG7,"#,##0.00"),"-","△")&amp;"】"))</f>
        <v>【83.79】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2">
        <f>IF(ED7="",NA(),ED7)</f>
        <v>0</v>
      </c>
      <c r="EE6" s="32">
        <f t="shared" ref="EE6:EM6" si="14">IF(EE7="",NA(),EE7)</f>
        <v>0</v>
      </c>
      <c r="EF6" s="32">
        <f t="shared" si="14"/>
        <v>0</v>
      </c>
      <c r="EG6" s="32">
        <f t="shared" si="14"/>
        <v>0</v>
      </c>
      <c r="EH6" s="32">
        <f t="shared" si="14"/>
        <v>0</v>
      </c>
      <c r="EI6" s="32">
        <f t="shared" si="14"/>
        <v>0</v>
      </c>
      <c r="EJ6" s="33">
        <f t="shared" si="14"/>
        <v>0.08</v>
      </c>
      <c r="EK6" s="33">
        <f t="shared" si="14"/>
        <v>0.04</v>
      </c>
      <c r="EL6" s="33">
        <f t="shared" si="14"/>
        <v>0.03</v>
      </c>
      <c r="EM6" s="33">
        <f t="shared" si="14"/>
        <v>0.02</v>
      </c>
      <c r="EN6" s="32" t="str">
        <f>IF(EN7="","",IF(EN7="-","【-】","【"&amp;SUBSTITUTE(TEXT(EN7,"#,##0.00"),"-","△")&amp;"】"))</f>
        <v>【0.03】</v>
      </c>
    </row>
    <row r="7" spans="1:144" s="34" customFormat="1">
      <c r="A7" s="26"/>
      <c r="B7" s="35">
        <v>2014</v>
      </c>
      <c r="C7" s="35">
        <v>313726</v>
      </c>
      <c r="D7" s="35">
        <v>47</v>
      </c>
      <c r="E7" s="35">
        <v>17</v>
      </c>
      <c r="F7" s="35">
        <v>5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>
        <v>3.010373913</v>
      </c>
      <c r="N7" s="36" t="s">
        <v>101</v>
      </c>
      <c r="O7" s="36">
        <v>1.55</v>
      </c>
      <c r="P7" s="36">
        <v>100</v>
      </c>
      <c r="Q7" s="36">
        <v>3142</v>
      </c>
      <c r="R7" s="36">
        <v>15664</v>
      </c>
      <c r="S7" s="36">
        <v>56.94</v>
      </c>
      <c r="T7" s="36">
        <v>275.10000000000002</v>
      </c>
      <c r="U7" s="36">
        <v>242</v>
      </c>
      <c r="V7" s="36">
        <v>0.08</v>
      </c>
      <c r="W7" s="36">
        <v>3025</v>
      </c>
      <c r="X7" s="36">
        <v>63.97</v>
      </c>
      <c r="Y7" s="36">
        <v>63.16</v>
      </c>
      <c r="Z7" s="36">
        <v>63.69</v>
      </c>
      <c r="AA7" s="36">
        <v>41.43</v>
      </c>
      <c r="AB7" s="36">
        <v>37.74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1871.99</v>
      </c>
      <c r="BF7" s="36">
        <v>1815</v>
      </c>
      <c r="BG7" s="36">
        <v>1703.45</v>
      </c>
      <c r="BH7" s="36">
        <v>2161.08</v>
      </c>
      <c r="BI7" s="36">
        <v>2045.44</v>
      </c>
      <c r="BJ7" s="36">
        <v>1316.7</v>
      </c>
      <c r="BK7" s="36">
        <v>1224.75</v>
      </c>
      <c r="BL7" s="36">
        <v>1197.82</v>
      </c>
      <c r="BM7" s="36">
        <v>1126.77</v>
      </c>
      <c r="BN7" s="36">
        <v>1044.8</v>
      </c>
      <c r="BO7" s="36">
        <v>992.47</v>
      </c>
      <c r="BP7" s="36">
        <v>37.07</v>
      </c>
      <c r="BQ7" s="36">
        <v>35.58</v>
      </c>
      <c r="BR7" s="36">
        <v>36.15</v>
      </c>
      <c r="BS7" s="36">
        <v>23.81</v>
      </c>
      <c r="BT7" s="36">
        <v>25.89</v>
      </c>
      <c r="BU7" s="36">
        <v>43.24</v>
      </c>
      <c r="BV7" s="36">
        <v>42.13</v>
      </c>
      <c r="BW7" s="36">
        <v>51.03</v>
      </c>
      <c r="BX7" s="36">
        <v>50.9</v>
      </c>
      <c r="BY7" s="36">
        <v>50.82</v>
      </c>
      <c r="BZ7" s="36">
        <v>51.49</v>
      </c>
      <c r="CA7" s="36">
        <v>456.4</v>
      </c>
      <c r="CB7" s="36">
        <v>480.25</v>
      </c>
      <c r="CC7" s="36">
        <v>474.66</v>
      </c>
      <c r="CD7" s="36">
        <v>719.04</v>
      </c>
      <c r="CE7" s="36">
        <v>752.16</v>
      </c>
      <c r="CF7" s="36">
        <v>338.76</v>
      </c>
      <c r="CG7" s="36">
        <v>348.41</v>
      </c>
      <c r="CH7" s="36">
        <v>289.60000000000002</v>
      </c>
      <c r="CI7" s="36">
        <v>293.27</v>
      </c>
      <c r="CJ7" s="36">
        <v>300.52</v>
      </c>
      <c r="CK7" s="36">
        <v>295.10000000000002</v>
      </c>
      <c r="CL7" s="36">
        <v>69.66</v>
      </c>
      <c r="CM7" s="36">
        <v>67.42</v>
      </c>
      <c r="CN7" s="36">
        <v>61.8</v>
      </c>
      <c r="CO7" s="36">
        <v>60.67</v>
      </c>
      <c r="CP7" s="36">
        <v>60.67</v>
      </c>
      <c r="CQ7" s="36">
        <v>44.65</v>
      </c>
      <c r="CR7" s="36">
        <v>46.85</v>
      </c>
      <c r="CS7" s="36">
        <v>54.74</v>
      </c>
      <c r="CT7" s="36">
        <v>53.78</v>
      </c>
      <c r="CU7" s="36">
        <v>53.24</v>
      </c>
      <c r="CV7" s="36">
        <v>53.32</v>
      </c>
      <c r="CW7" s="36">
        <v>99.62</v>
      </c>
      <c r="CX7" s="36">
        <v>99.62</v>
      </c>
      <c r="CY7" s="36">
        <v>99.59</v>
      </c>
      <c r="CZ7" s="36">
        <v>99.58</v>
      </c>
      <c r="DA7" s="36">
        <v>99.59</v>
      </c>
      <c r="DB7" s="36">
        <v>73.599999999999994</v>
      </c>
      <c r="DC7" s="36">
        <v>73.78</v>
      </c>
      <c r="DD7" s="36">
        <v>83.88</v>
      </c>
      <c r="DE7" s="36">
        <v>84.06</v>
      </c>
      <c r="DF7" s="36">
        <v>84.07</v>
      </c>
      <c r="DG7" s="36">
        <v>83.79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</v>
      </c>
      <c r="EE7" s="36">
        <v>0</v>
      </c>
      <c r="EF7" s="36">
        <v>0</v>
      </c>
      <c r="EG7" s="36">
        <v>0</v>
      </c>
      <c r="EH7" s="36">
        <v>0</v>
      </c>
      <c r="EI7" s="36">
        <v>0</v>
      </c>
      <c r="EJ7" s="36">
        <v>0.08</v>
      </c>
      <c r="EK7" s="36">
        <v>0.04</v>
      </c>
      <c r="EL7" s="36">
        <v>0.03</v>
      </c>
      <c r="EM7" s="36">
        <v>0.02</v>
      </c>
      <c r="EN7" s="36">
        <v>0.03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102</v>
      </c>
      <c r="C9" s="38" t="s">
        <v>103</v>
      </c>
      <c r="D9" s="38" t="s">
        <v>104</v>
      </c>
      <c r="E9" s="38" t="s">
        <v>105</v>
      </c>
      <c r="F9" s="38" t="s">
        <v>106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FJ-USER</cp:lastModifiedBy>
  <dcterms:created xsi:type="dcterms:W3CDTF">2016-02-03T09:16:11Z</dcterms:created>
  <dcterms:modified xsi:type="dcterms:W3CDTF">2016-02-16T05:16:32Z</dcterms:modified>
  <cp:category/>
</cp:coreProperties>
</file>